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ichelle\Desktop\"/>
    </mc:Choice>
  </mc:AlternateContent>
  <xr:revisionPtr revIDLastSave="0" documentId="13_ncr:1_{67DECF6F-E72E-479D-B32B-8AE8FED81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ngle Year Budget" sheetId="1" r:id="rId1"/>
    <sheet name="MasterPage" sheetId="2" state="hidden" r:id="rId2"/>
  </sheets>
  <definedNames>
    <definedName name="_xlnm.Print_Area" localSheetId="0">'Single Year Budget'!$A$2:$F$113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1" l="1"/>
  <c r="E85" i="1" l="1"/>
  <c r="C32" i="1" l="1"/>
  <c r="C31" i="1"/>
  <c r="B31" i="1"/>
  <c r="B85" i="1" l="1"/>
  <c r="B82" i="1"/>
  <c r="B81" i="1"/>
  <c r="B80" i="1"/>
  <c r="B79" i="1"/>
  <c r="B78" i="1"/>
  <c r="B77" i="1"/>
  <c r="D56" i="1"/>
  <c r="F56" i="1" s="1"/>
  <c r="D57" i="1"/>
  <c r="F57" i="1" s="1"/>
  <c r="D58" i="1"/>
  <c r="F58" i="1" s="1"/>
  <c r="D59" i="1"/>
  <c r="F59" i="1" s="1"/>
  <c r="B27" i="1"/>
  <c r="B33" i="1"/>
  <c r="B32" i="1"/>
  <c r="B30" i="1"/>
  <c r="D20" i="1"/>
  <c r="E20" i="1"/>
  <c r="D21" i="1"/>
  <c r="E21" i="1"/>
  <c r="D22" i="1"/>
  <c r="E22" i="1"/>
  <c r="D23" i="1"/>
  <c r="E23" i="1"/>
  <c r="F23" i="1" l="1"/>
  <c r="F22" i="1"/>
  <c r="F21" i="1"/>
  <c r="F20" i="1"/>
  <c r="C73" i="1"/>
  <c r="C75" i="1" s="1"/>
  <c r="C78" i="1" l="1"/>
  <c r="C79" i="1"/>
  <c r="C33" i="1"/>
  <c r="C30" i="1"/>
  <c r="E46" i="1" l="1"/>
  <c r="E47" i="1"/>
  <c r="E48" i="1"/>
  <c r="E45" i="1"/>
  <c r="D46" i="1"/>
  <c r="D47" i="1"/>
  <c r="D48" i="1"/>
  <c r="D45" i="1"/>
  <c r="D42" i="1"/>
  <c r="F46" i="1" l="1"/>
  <c r="F45" i="1"/>
  <c r="F48" i="1"/>
  <c r="F47" i="1"/>
  <c r="D82" i="1" l="1"/>
  <c r="D80" i="1"/>
  <c r="D79" i="1"/>
  <c r="D77" i="1"/>
  <c r="D78" i="1"/>
  <c r="E92" i="1"/>
  <c r="F92" i="1" s="1"/>
  <c r="E93" i="1"/>
  <c r="F93" i="1" s="1"/>
  <c r="C27" i="1"/>
  <c r="E27" i="1" s="1"/>
  <c r="E30" i="1"/>
  <c r="E32" i="1"/>
  <c r="C64" i="1"/>
  <c r="E64" i="1" s="1"/>
  <c r="C72" i="1"/>
  <c r="D27" i="1"/>
  <c r="B34" i="1"/>
  <c r="B64" i="1"/>
  <c r="D64" i="1" s="1"/>
  <c r="D85" i="1"/>
  <c r="E91" i="1"/>
  <c r="F91" i="1" s="1"/>
  <c r="D84" i="1"/>
  <c r="D38" i="1"/>
  <c r="D39" i="1"/>
  <c r="D41" i="1"/>
  <c r="E38" i="1"/>
  <c r="E39" i="1"/>
  <c r="E41" i="1"/>
  <c r="E42" i="1"/>
  <c r="F50" i="1"/>
  <c r="D51" i="1"/>
  <c r="E51" i="1"/>
  <c r="D52" i="1"/>
  <c r="E52" i="1"/>
  <c r="D53" i="1"/>
  <c r="E53" i="1"/>
  <c r="D54" i="1"/>
  <c r="F54" i="1" s="1"/>
  <c r="D55" i="1"/>
  <c r="F55" i="1" s="1"/>
  <c r="D60" i="1"/>
  <c r="E60" i="1"/>
  <c r="D61" i="1"/>
  <c r="E61" i="1"/>
  <c r="D62" i="1"/>
  <c r="E62" i="1"/>
  <c r="D63" i="1"/>
  <c r="E63" i="1"/>
  <c r="F65" i="1"/>
  <c r="D31" i="1"/>
  <c r="D32" i="1"/>
  <c r="D33" i="1"/>
  <c r="E33" i="1"/>
  <c r="E12" i="1"/>
  <c r="D12" i="1"/>
  <c r="E13" i="1"/>
  <c r="D13" i="1"/>
  <c r="E14" i="1"/>
  <c r="D14" i="1"/>
  <c r="E15" i="1"/>
  <c r="D15" i="1"/>
  <c r="E16" i="1"/>
  <c r="D16" i="1"/>
  <c r="E17" i="1"/>
  <c r="D17" i="1"/>
  <c r="E18" i="1"/>
  <c r="D18" i="1"/>
  <c r="E19" i="1"/>
  <c r="D19" i="1"/>
  <c r="E24" i="1"/>
  <c r="D24" i="1"/>
  <c r="E25" i="1"/>
  <c r="D25" i="1"/>
  <c r="E26" i="1"/>
  <c r="D26" i="1"/>
  <c r="D11" i="1"/>
  <c r="E11" i="1"/>
  <c r="E31" i="1"/>
  <c r="F60" i="1" l="1"/>
  <c r="B110" i="1"/>
  <c r="F11" i="1"/>
  <c r="C76" i="1"/>
  <c r="E76" i="1" s="1"/>
  <c r="C77" i="1"/>
  <c r="E77" i="1" s="1"/>
  <c r="F77" i="1" s="1"/>
  <c r="F63" i="1"/>
  <c r="F52" i="1"/>
  <c r="F85" i="1"/>
  <c r="F53" i="1"/>
  <c r="F51" i="1"/>
  <c r="F39" i="1"/>
  <c r="E78" i="1"/>
  <c r="F78" i="1" s="1"/>
  <c r="E79" i="1"/>
  <c r="F79" i="1" s="1"/>
  <c r="F19" i="1"/>
  <c r="F17" i="1"/>
  <c r="D30" i="1"/>
  <c r="F30" i="1" s="1"/>
  <c r="F61" i="1"/>
  <c r="F38" i="1"/>
  <c r="F24" i="1"/>
  <c r="F16" i="1"/>
  <c r="F12" i="1"/>
  <c r="F62" i="1"/>
  <c r="F42" i="1"/>
  <c r="F26" i="1"/>
  <c r="F13" i="1"/>
  <c r="F18" i="1"/>
  <c r="F25" i="1"/>
  <c r="F14" i="1"/>
  <c r="F32" i="1"/>
  <c r="F15" i="1"/>
  <c r="F33" i="1"/>
  <c r="F27" i="1"/>
  <c r="F64" i="1"/>
  <c r="B36" i="1"/>
  <c r="D34" i="1"/>
  <c r="F31" i="1"/>
  <c r="C34" i="1"/>
  <c r="F41" i="1"/>
  <c r="B68" i="1" l="1"/>
  <c r="D68" i="1" s="1"/>
  <c r="D36" i="1"/>
  <c r="D66" i="1" s="1"/>
  <c r="B102" i="1" s="1"/>
  <c r="B66" i="1"/>
  <c r="C36" i="1"/>
  <c r="C68" i="1" s="1"/>
  <c r="E34" i="1"/>
  <c r="F34" i="1" s="1"/>
  <c r="B76" i="1" l="1"/>
  <c r="D76" i="1" s="1"/>
  <c r="F76" i="1" s="1"/>
  <c r="F99" i="1"/>
  <c r="F105" i="1" s="1"/>
  <c r="C66" i="1"/>
  <c r="E68" i="1"/>
  <c r="F68" i="1" s="1"/>
  <c r="B74" i="1"/>
  <c r="D75" i="1" s="1"/>
  <c r="B83" i="1"/>
  <c r="C80" i="1"/>
  <c r="E80" i="1" s="1"/>
  <c r="C81" i="1"/>
  <c r="E81" i="1" s="1"/>
  <c r="D81" i="1"/>
  <c r="E36" i="1"/>
  <c r="D74" i="1" l="1"/>
  <c r="C74" i="1"/>
  <c r="C82" i="1"/>
  <c r="E82" i="1" s="1"/>
  <c r="F82" i="1" s="1"/>
  <c r="F80" i="1"/>
  <c r="F81" i="1"/>
  <c r="B86" i="1"/>
  <c r="C84" i="1" s="1"/>
  <c r="D83" i="1"/>
  <c r="F83" i="1" s="1"/>
  <c r="F36" i="1"/>
  <c r="E66" i="1"/>
  <c r="B107" i="1" s="1"/>
  <c r="E75" i="1" l="1"/>
  <c r="F75" i="1" s="1"/>
  <c r="F66" i="1"/>
  <c r="B88" i="1"/>
  <c r="D88" i="1" s="1"/>
  <c r="D86" i="1"/>
  <c r="E84" i="1"/>
  <c r="B109" i="1" s="1"/>
  <c r="B103" i="1" l="1"/>
  <c r="B104" i="1" s="1"/>
  <c r="F84" i="1"/>
  <c r="B95" i="1"/>
  <c r="D95" i="1"/>
  <c r="E74" i="1"/>
  <c r="B108" i="1" s="1"/>
  <c r="C86" i="1"/>
  <c r="C88" i="1" s="1"/>
  <c r="F74" i="1" l="1"/>
  <c r="C95" i="1"/>
  <c r="E95" i="1" s="1"/>
  <c r="E88" i="1"/>
  <c r="F88" i="1" s="1"/>
  <c r="E86" i="1"/>
  <c r="F86" i="1" s="1"/>
  <c r="F95" i="1" l="1"/>
  <c r="B113" i="1" s="1"/>
  <c r="B111" i="1"/>
</calcChain>
</file>

<file path=xl/sharedStrings.xml><?xml version="1.0" encoding="utf-8"?>
<sst xmlns="http://schemas.openxmlformats.org/spreadsheetml/2006/main" count="191" uniqueCount="116">
  <si>
    <t xml:space="preserve">BUDGET ESTIMATE </t>
  </si>
  <si>
    <t xml:space="preserve">Proposal #:  </t>
  </si>
  <si>
    <t xml:space="preserve">Title:  </t>
  </si>
  <si>
    <t>Request</t>
  </si>
  <si>
    <t>Cost</t>
  </si>
  <si>
    <t>Total</t>
  </si>
  <si>
    <t>Amount</t>
  </si>
  <si>
    <t>Share</t>
  </si>
  <si>
    <t>Project</t>
  </si>
  <si>
    <t>Value</t>
  </si>
  <si>
    <t xml:space="preserve"> Personnel</t>
  </si>
  <si>
    <t xml:space="preserve">      Subtotal-Personnel</t>
  </si>
  <si>
    <t xml:space="preserve"> Fringe Benefits</t>
  </si>
  <si>
    <t xml:space="preserve">      Subtotal-Fringe Benefits </t>
  </si>
  <si>
    <t xml:space="preserve"> Total Personnel and Fringe Benefits</t>
  </si>
  <si>
    <t xml:space="preserve"> Other Direct Costs</t>
  </si>
  <si>
    <t xml:space="preserve"> Facilities &amp; Administrative Costs</t>
  </si>
  <si>
    <t>Total Facilities &amp; Administrative Costs</t>
  </si>
  <si>
    <t xml:space="preserve">TOTAL </t>
  </si>
  <si>
    <t xml:space="preserve">  International Travel</t>
  </si>
  <si>
    <t xml:space="preserve">      Total All Direct Costs</t>
  </si>
  <si>
    <t xml:space="preserve">  Supplies</t>
  </si>
  <si>
    <t xml:space="preserve">  Publication/Documentation</t>
  </si>
  <si>
    <t xml:space="preserve">  Other</t>
  </si>
  <si>
    <t xml:space="preserve">  Hourly Graduate Student(s)(0%)</t>
  </si>
  <si>
    <t xml:space="preserve">  Undergraduate Student(s)(0%)</t>
  </si>
  <si>
    <t>Attach budget justification for each category</t>
  </si>
  <si>
    <t xml:space="preserve">  26% off campus Organized Research including MTRI, and Instruction and Other Sponsored Activities</t>
  </si>
  <si>
    <t xml:space="preserve">  External Cost Share</t>
  </si>
  <si>
    <t xml:space="preserve">     Entity Name:</t>
  </si>
  <si>
    <t>GRAND TOTAL</t>
  </si>
  <si>
    <t>Year 1</t>
  </si>
  <si>
    <t xml:space="preserve">PI Name: </t>
  </si>
  <si>
    <t xml:space="preserve">Sponsor Name: </t>
  </si>
  <si>
    <t xml:space="preserve">Start Date:  </t>
  </si>
  <si>
    <t xml:space="preserve">End Date:  </t>
  </si>
  <si>
    <t xml:space="preserve">     Entity Name:  </t>
  </si>
  <si>
    <t xml:space="preserve">  Services </t>
  </si>
  <si>
    <t xml:space="preserve">  Participant Support Costs</t>
  </si>
  <si>
    <t xml:space="preserve">  Stipends</t>
  </si>
  <si>
    <t xml:space="preserve">  Travel</t>
  </si>
  <si>
    <t xml:space="preserve">  Subsistence</t>
  </si>
  <si>
    <t xml:space="preserve">  (total direct less equipment, tuition and fees, subcontract &gt; $25k, and participant support costs)</t>
  </si>
  <si>
    <t>Enter Rates in this Column</t>
  </si>
  <si>
    <r>
      <t xml:space="preserve">  </t>
    </r>
    <r>
      <rPr>
        <b/>
        <sz val="10"/>
        <rFont val="Arial"/>
        <family val="2"/>
      </rPr>
      <t xml:space="preserve">Equipment </t>
    </r>
    <r>
      <rPr>
        <b/>
        <sz val="8"/>
        <rFont val="Arial"/>
        <family val="2"/>
      </rPr>
      <t xml:space="preserve"> (items with value ≥ $5,000 &amp; life span &gt;</t>
    </r>
    <r>
      <rPr>
        <b/>
        <sz val="6.4"/>
        <rFont val="Arial"/>
        <family val="2"/>
      </rPr>
      <t xml:space="preserve"> </t>
    </r>
    <r>
      <rPr>
        <b/>
        <sz val="8"/>
        <rFont val="Arial"/>
        <family val="2"/>
      </rPr>
      <t>1 year)</t>
    </r>
  </si>
  <si>
    <r>
      <t xml:space="preserve">  </t>
    </r>
    <r>
      <rPr>
        <b/>
        <sz val="10"/>
        <rFont val="Arial"/>
        <family val="2"/>
      </rPr>
      <t>Fabricated/Manufactured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Equipment </t>
    </r>
    <r>
      <rPr>
        <b/>
        <sz val="8"/>
        <rFont val="Arial"/>
        <family val="2"/>
      </rPr>
      <t>(constructed unit with value ≥$5,000 and life span &gt; 1 year)</t>
    </r>
  </si>
  <si>
    <r>
      <t xml:space="preserve"> </t>
    </r>
    <r>
      <rPr>
        <b/>
        <sz val="10"/>
        <rFont val="Arial"/>
        <family val="2"/>
      </rPr>
      <t xml:space="preserve"> Domestic Travel</t>
    </r>
  </si>
  <si>
    <r>
      <rPr>
        <sz val="10"/>
        <color indexed="12"/>
        <rFont val="Arial"/>
        <family val="2"/>
      </rPr>
      <t xml:space="preserve">  </t>
    </r>
    <r>
      <rPr>
        <u/>
        <sz val="10"/>
        <color indexed="12"/>
        <rFont val="Arial"/>
        <family val="2"/>
      </rPr>
      <t>Consultant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</si>
  <si>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r>
      <t xml:space="preserve">  </t>
    </r>
    <r>
      <rPr>
        <u/>
        <sz val="10"/>
        <color indexed="12"/>
        <rFont val="Arial"/>
        <family val="2"/>
      </rPr>
      <t>Tuition &amp; Fees</t>
    </r>
    <r>
      <rPr>
        <sz val="10"/>
        <rFont val="Arial"/>
        <family val="2"/>
      </rPr>
      <t xml:space="preserve"> </t>
    </r>
  </si>
  <si>
    <r>
      <t xml:space="preserve">      </t>
    </r>
    <r>
      <rPr>
        <b/>
        <sz val="10"/>
        <rFont val="Arial"/>
        <family val="2"/>
      </rPr>
      <t>Subtotal-Other Direct Costs</t>
    </r>
  </si>
  <si>
    <r>
      <t xml:space="preserve">  Collectable Rate from Sponsor:  </t>
    </r>
    <r>
      <rPr>
        <b/>
        <sz val="10"/>
        <rFont val="Arial"/>
        <family val="2"/>
      </rPr>
      <t>Enter Rate Requested</t>
    </r>
  </si>
  <si>
    <r>
      <t xml:space="preserve">  Waived on Sponsor Portion </t>
    </r>
    <r>
      <rPr>
        <sz val="8"/>
        <rFont val="Arial"/>
        <family val="2"/>
      </rPr>
      <t>(difference between applicable rate and collectable rate)</t>
    </r>
  </si>
  <si>
    <r>
      <t xml:space="preserve">  Subcontract rate </t>
    </r>
    <r>
      <rPr>
        <sz val="8"/>
        <rFont val="Arial"/>
        <family val="2"/>
      </rPr>
      <t>(collectable rate applied on first $25,000)</t>
    </r>
  </si>
  <si>
    <t xml:space="preserve">  Subawards without IDC </t>
  </si>
  <si>
    <t xml:space="preserve">  Subawards with IDC  </t>
  </si>
  <si>
    <t xml:space="preserve">  Domestic Travel</t>
  </si>
  <si>
    <t xml:space="preserve">  Consultant  </t>
  </si>
  <si>
    <t xml:space="preserve">  Tuition &amp; Fees </t>
  </si>
  <si>
    <t xml:space="preserve">      Subtotal-Other Direct Costs</t>
  </si>
  <si>
    <t>Budget Summary</t>
  </si>
  <si>
    <t>Funds Requested from sponsor</t>
  </si>
  <si>
    <t>Cost Share</t>
  </si>
  <si>
    <t xml:space="preserve">  Applicable F &amp; A  Rate:  Enter 54.6, 52.9, 84.2, 72.3, 26, 44.4, 54.0, 35.8, 58.0</t>
  </si>
  <si>
    <t xml:space="preserve">     Modified Total Direct Costs (MTDC)</t>
  </si>
  <si>
    <t xml:space="preserve">BUDGET ESTIMATE  </t>
  </si>
  <si>
    <t>**Calculations will update based on budgets amount listed above</t>
  </si>
  <si>
    <t>Total Direct Costs</t>
  </si>
  <si>
    <t>Total Indirect Costs</t>
  </si>
  <si>
    <t>Total Sponsor Costs</t>
  </si>
  <si>
    <t>Cost Share - Direct Costs</t>
  </si>
  <si>
    <t>Cost Share - F&amp;A on Direct Costs</t>
  </si>
  <si>
    <t>Cost Share - F&amp;A Waived on Sponsor Portion</t>
  </si>
  <si>
    <t>Cost Share - External</t>
  </si>
  <si>
    <t>Total Cost Share</t>
  </si>
  <si>
    <t>Total Project Cost</t>
  </si>
  <si>
    <t xml:space="preserve">  Faculty summer (19.4%) </t>
  </si>
  <si>
    <t xml:space="preserve">  Faculty academic (38.6%) </t>
  </si>
  <si>
    <t xml:space="preserve">  Other (38.6%)</t>
  </si>
  <si>
    <t xml:space="preserve">  Temporary (10.1%) </t>
  </si>
  <si>
    <r>
      <rPr>
        <sz val="10"/>
        <color theme="10"/>
        <rFont val="Arial"/>
        <family val="2"/>
      </rPr>
      <t xml:space="preserve">  </t>
    </r>
    <r>
      <rPr>
        <u/>
        <sz val="10"/>
        <color theme="10"/>
        <rFont val="Arial"/>
        <family val="2"/>
      </rPr>
      <t xml:space="preserve">Graduate Student(s)(14.7%) M.S GRA </t>
    </r>
  </si>
  <si>
    <r>
      <t xml:space="preserve">  </t>
    </r>
    <r>
      <rPr>
        <u/>
        <sz val="10"/>
        <color indexed="12"/>
        <rFont val="Arial"/>
        <family val="2"/>
      </rPr>
      <t>Graduate Student(s)(14.7%) Ph.D. GRA</t>
    </r>
    <r>
      <rPr>
        <sz val="10"/>
        <rFont val="Arial"/>
        <family val="2"/>
      </rPr>
      <t xml:space="preserve"> </t>
    </r>
  </si>
  <si>
    <t xml:space="preserve">  Equipment  (items with value ≥ $10,000 &amp; life span &gt; 1 year)</t>
  </si>
  <si>
    <t xml:space="preserve">  Fabricated/Manufactured Equipment (constructed unit with value ≥$10,000 and life span &gt; 1 year)</t>
  </si>
  <si>
    <r>
      <t xml:space="preserve">  Subcontract rate </t>
    </r>
    <r>
      <rPr>
        <sz val="8"/>
        <rFont val="Arial"/>
        <family val="2"/>
      </rPr>
      <t>(collectable rate applied on first $50,000)</t>
    </r>
  </si>
  <si>
    <t xml:space="preserve">  (total direct less equipment, tuition and fees, subcontract &gt; $50k, and participant support costs)</t>
  </si>
  <si>
    <t xml:space="preserve">  57.25% on campus Organized Research MTRI only</t>
  </si>
  <si>
    <t xml:space="preserve">  31.9% on campus Other Sponsored Activities</t>
  </si>
  <si>
    <t>For NIH Proposals Only</t>
  </si>
  <si>
    <t>MTU Direct Costs</t>
  </si>
  <si>
    <t>Total of all Subrecipient 1 IDC</t>
  </si>
  <si>
    <t>Total of all Subrecipient 2 IDC</t>
  </si>
  <si>
    <t>Total of all Subrecipient 3 IDC</t>
  </si>
  <si>
    <t>Total of all Subrecipient 4 IDC</t>
  </si>
  <si>
    <t>Total of all Subrecipient 5 IDC</t>
  </si>
  <si>
    <t>Direct Cost less all Sub IDC</t>
  </si>
  <si>
    <t xml:space="preserve">Year 1 </t>
  </si>
  <si>
    <t xml:space="preserve">  47.7% on campus Organized Research</t>
  </si>
  <si>
    <t xml:space="preserve">  90.50% on campus Organized Research for DoD contracts MTRI only</t>
  </si>
  <si>
    <t xml:space="preserve">  54.9% on campus Organized Research for DoD &amp; Industry contracts only</t>
  </si>
  <si>
    <t xml:space="preserve">  34.10% off campus Organized Research for DoD &amp; Industry contracts only</t>
  </si>
  <si>
    <t xml:space="preserve">  48.85% on campus Instruction</t>
  </si>
  <si>
    <t xml:space="preserve">  59.2% off campus Organized Research DoD contracts MTRI only</t>
  </si>
  <si>
    <t xml:space="preserve">  90.5% on campus Organized Research for DoD contracts MTRI only</t>
  </si>
  <si>
    <t xml:space="preserve">  34.1% off campus Organized Research for DoD &amp; Industry contracts only</t>
  </si>
  <si>
    <t xml:space="preserve">  26.0% off campus Organized Research including MTRI, and Instruction and Other Sponsored Activities</t>
  </si>
  <si>
    <t xml:space="preserve">  Applicable F &amp; A  Rate:  Enter 47.7, 57.25, 90.5, 54.9, 26.0, 34.1, 48.85, 31.9, 59.2</t>
  </si>
  <si>
    <t xml:space="preserve">  Graduate Students (14.5%)</t>
  </si>
  <si>
    <t xml:space="preserve">  Faculty Summer  (20.1%)</t>
  </si>
  <si>
    <t xml:space="preserve">  Faculty Academic and Other (40.0%)</t>
  </si>
  <si>
    <t xml:space="preserve">  Temporary (10.6%)</t>
  </si>
  <si>
    <t xml:space="preserve">  Faculty summer (20.1%) </t>
  </si>
  <si>
    <t xml:space="preserve">  Faculty academic (40.0%) </t>
  </si>
  <si>
    <r>
      <t xml:space="preserve">  </t>
    </r>
    <r>
      <rPr>
        <u/>
        <sz val="11"/>
        <color indexed="12"/>
        <rFont val="Arial"/>
        <family val="2"/>
      </rPr>
      <t>Graduate Student(s)(14.5%) Ph.D. GRA</t>
    </r>
    <r>
      <rPr>
        <sz val="11"/>
        <rFont val="Arial"/>
        <family val="2"/>
      </rPr>
      <t xml:space="preserve"> </t>
    </r>
  </si>
  <si>
    <r>
      <rPr>
        <sz val="11"/>
        <color theme="10"/>
        <rFont val="Arial"/>
        <family val="2"/>
      </rPr>
      <t xml:space="preserve">  </t>
    </r>
    <r>
      <rPr>
        <u/>
        <sz val="11"/>
        <color theme="10"/>
        <rFont val="Arial"/>
        <family val="2"/>
      </rPr>
      <t xml:space="preserve">Graduate Student(s)(14.5%) M.S GRA </t>
    </r>
  </si>
  <si>
    <t xml:space="preserve">  Other (40.0%)</t>
  </si>
  <si>
    <t xml:space="preserve">  Temporary (10.6%)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</si>
</sst>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1" formatCode="_(* #,##0_);_(* \(#,##0\);_(* &quot;-&quot;_);_(@_)"/>
    <numFmt numFmtId="164" formatCode="##;&quot;0&quot;;\-"/>
  </numFmts>
  <fonts count="32" x14ac:knownFonts="1">
    <font>
      <sz val="10"/>
      <name val="System"/>
    </font>
    <font>
      <b/>
      <sz val="18"/>
      <name val="System"/>
      <family val="2"/>
    </font>
    <font>
      <b/>
      <sz val="12"/>
      <name val="System"/>
      <family val="2"/>
    </font>
    <font>
      <sz val="8"/>
      <name val="System"/>
      <family val="2"/>
    </font>
    <font>
      <sz val="10"/>
      <name val="System"/>
      <family val="2"/>
    </font>
    <font>
      <b/>
      <sz val="18"/>
      <name val="System"/>
      <family val="2"/>
    </font>
    <font>
      <b/>
      <sz val="12"/>
      <name val="System"/>
      <family val="2"/>
    </font>
    <font>
      <u/>
      <sz val="10"/>
      <color theme="10"/>
      <name val="System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6.4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1"/>
      <color rgb="FF0070C0"/>
      <name val="Arial"/>
      <family val="2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u/>
      <sz val="11"/>
      <color indexed="12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medium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1" tint="0.34998626667073579"/>
      </left>
      <right/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/>
      <diagonal/>
    </border>
    <border>
      <left style="thin">
        <color theme="1" tint="0.34998626667073579"/>
      </left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</borders>
  <cellStyleXfs count="14">
    <xf numFmtId="0" fontId="0" fillId="0" borderId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5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4" fillId="0" borderId="0">
      <alignment vertical="top"/>
    </xf>
    <xf numFmtId="5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</xf>
  </cellStyleXfs>
  <cellXfs count="117">
    <xf numFmtId="0" fontId="0" fillId="0" borderId="0" xfId="0" applyAlignment="1"/>
    <xf numFmtId="0" fontId="8" fillId="0" borderId="8" xfId="0" applyFont="1" applyBorder="1" applyAlignment="1" applyProtection="1">
      <protection locked="0"/>
    </xf>
    <xf numFmtId="0" fontId="9" fillId="0" borderId="8" xfId="0" applyFont="1" applyBorder="1" applyAlignment="1" applyProtection="1">
      <protection locked="0"/>
    </xf>
    <xf numFmtId="0" fontId="10" fillId="0" borderId="8" xfId="0" applyFont="1" applyBorder="1" applyAlignment="1" applyProtection="1">
      <protection locked="0"/>
    </xf>
    <xf numFmtId="0" fontId="11" fillId="0" borderId="2" xfId="0" applyFont="1" applyBorder="1" applyAlignment="1"/>
    <xf numFmtId="0" fontId="12" fillId="0" borderId="2" xfId="0" applyFont="1" applyBorder="1" applyAlignment="1"/>
    <xf numFmtId="0" fontId="10" fillId="0" borderId="2" xfId="0" applyFont="1" applyBorder="1" applyAlignment="1" applyProtection="1">
      <protection locked="0"/>
    </xf>
    <xf numFmtId="41" fontId="10" fillId="0" borderId="2" xfId="2" applyNumberFormat="1" applyFont="1" applyFill="1" applyBorder="1"/>
    <xf numFmtId="41" fontId="10" fillId="0" borderId="2" xfId="0" applyNumberFormat="1" applyFont="1" applyBorder="1" applyAlignment="1"/>
    <xf numFmtId="0" fontId="10" fillId="0" borderId="2" xfId="0" applyFont="1" applyBorder="1" applyAlignment="1"/>
    <xf numFmtId="0" fontId="8" fillId="0" borderId="2" xfId="0" applyFont="1" applyBorder="1" applyAlignment="1">
      <alignment horizontal="center"/>
    </xf>
    <xf numFmtId="5" fontId="8" fillId="0" borderId="2" xfId="2" applyFont="1" applyFill="1" applyBorder="1" applyAlignment="1">
      <alignment horizontal="center"/>
    </xf>
    <xf numFmtId="5" fontId="10" fillId="0" borderId="2" xfId="2" applyFont="1" applyFill="1" applyBorder="1"/>
    <xf numFmtId="41" fontId="10" fillId="0" borderId="2" xfId="2" applyNumberFormat="1" applyFont="1" applyFill="1" applyBorder="1" applyProtection="1">
      <protection locked="0"/>
    </xf>
    <xf numFmtId="41" fontId="8" fillId="0" borderId="2" xfId="2" applyNumberFormat="1" applyFont="1" applyFill="1" applyBorder="1"/>
    <xf numFmtId="0" fontId="8" fillId="0" borderId="2" xfId="0" applyFont="1" applyBorder="1" applyAlignment="1"/>
    <xf numFmtId="5" fontId="8" fillId="0" borderId="2" xfId="2" applyFont="1" applyFill="1" applyBorder="1"/>
    <xf numFmtId="41" fontId="10" fillId="3" borderId="2" xfId="2" applyNumberFormat="1" applyFont="1" applyFill="1" applyBorder="1" applyProtection="1">
      <protection locked="0"/>
    </xf>
    <xf numFmtId="5" fontId="10" fillId="0" borderId="2" xfId="2" applyFont="1" applyFill="1" applyBorder="1" applyProtection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/>
    </xf>
    <xf numFmtId="41" fontId="13" fillId="3" borderId="7" xfId="0" applyNumberFormat="1" applyFont="1" applyFill="1" applyBorder="1" applyAlignment="1"/>
    <xf numFmtId="41" fontId="10" fillId="0" borderId="4" xfId="2" applyNumberFormat="1" applyFont="1" applyFill="1" applyBorder="1"/>
    <xf numFmtId="41" fontId="10" fillId="0" borderId="6" xfId="2" applyNumberFormat="1" applyFont="1" applyFill="1" applyBorder="1"/>
    <xf numFmtId="164" fontId="10" fillId="0" borderId="6" xfId="2" applyNumberFormat="1" applyFont="1" applyFill="1" applyBorder="1"/>
    <xf numFmtId="164" fontId="10" fillId="0" borderId="2" xfId="2" applyNumberFormat="1" applyFont="1" applyFill="1" applyBorder="1"/>
    <xf numFmtId="41" fontId="8" fillId="0" borderId="4" xfId="2" applyNumberFormat="1" applyFont="1" applyFill="1" applyBorder="1"/>
    <xf numFmtId="10" fontId="10" fillId="0" borderId="2" xfId="7" applyFont="1" applyFill="1" applyBorder="1" applyProtection="1"/>
    <xf numFmtId="41" fontId="10" fillId="0" borderId="2" xfId="7" applyNumberFormat="1" applyFont="1" applyFill="1" applyBorder="1"/>
    <xf numFmtId="41" fontId="10" fillId="2" borderId="2" xfId="2" applyNumberFormat="1" applyFont="1" applyFill="1" applyBorder="1" applyProtection="1">
      <protection locked="0"/>
    </xf>
    <xf numFmtId="0" fontId="12" fillId="0" borderId="8" xfId="0" applyFont="1" applyBorder="1" applyAlignment="1">
      <alignment horizontal="left"/>
    </xf>
    <xf numFmtId="0" fontId="11" fillId="0" borderId="0" xfId="0" applyFont="1" applyAlignment="1"/>
    <xf numFmtId="0" fontId="14" fillId="0" borderId="2" xfId="0" applyFont="1" applyBorder="1" applyAlignment="1" applyProtection="1">
      <protection locked="0"/>
    </xf>
    <xf numFmtId="0" fontId="11" fillId="0" borderId="2" xfId="0" applyFont="1" applyBorder="1" applyAlignment="1" applyProtection="1">
      <protection locked="0"/>
    </xf>
    <xf numFmtId="0" fontId="15" fillId="0" borderId="9" xfId="13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 applyProtection="1">
      <alignment horizontal="left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12" fillId="3" borderId="11" xfId="0" applyFont="1" applyFill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2" fillId="0" borderId="6" xfId="0" applyFont="1" applyBorder="1" applyAlignment="1"/>
    <xf numFmtId="0" fontId="17" fillId="0" borderId="0" xfId="0" applyFont="1" applyAlignment="1" applyProtection="1">
      <protection locked="0"/>
    </xf>
    <xf numFmtId="0" fontId="11" fillId="0" borderId="0" xfId="0" applyFont="1" applyAlignment="1" applyProtection="1">
      <protection locked="0"/>
    </xf>
    <xf numFmtId="0" fontId="18" fillId="0" borderId="8" xfId="0" applyFont="1" applyBorder="1" applyAlignment="1">
      <alignment horizontal="left"/>
    </xf>
    <xf numFmtId="0" fontId="11" fillId="0" borderId="2" xfId="1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3" fillId="0" borderId="2" xfId="0" applyFont="1" applyBorder="1" applyAlignment="1"/>
    <xf numFmtId="0" fontId="24" fillId="0" borderId="8" xfId="13" applyFont="1" applyFill="1" applyBorder="1" applyAlignment="1" applyProtection="1">
      <protection locked="0"/>
    </xf>
    <xf numFmtId="0" fontId="8" fillId="0" borderId="8" xfId="0" applyFont="1" applyBorder="1" applyAlignment="1"/>
    <xf numFmtId="0" fontId="9" fillId="0" borderId="8" xfId="0" applyFont="1" applyBorder="1" applyAlignment="1"/>
    <xf numFmtId="0" fontId="10" fillId="0" borderId="8" xfId="0" applyFont="1" applyBorder="1" applyAlignment="1"/>
    <xf numFmtId="5" fontId="10" fillId="0" borderId="2" xfId="2" applyFont="1" applyFill="1" applyBorder="1" applyProtection="1">
      <protection locked="0"/>
    </xf>
    <xf numFmtId="5" fontId="8" fillId="0" borderId="2" xfId="2" applyFont="1" applyFill="1" applyBorder="1" applyAlignment="1" applyProtection="1">
      <alignment horizontal="center"/>
      <protection locked="0"/>
    </xf>
    <xf numFmtId="0" fontId="10" fillId="0" borderId="0" xfId="0" applyFont="1" applyProtection="1">
      <alignment vertical="top"/>
      <protection locked="0"/>
    </xf>
    <xf numFmtId="41" fontId="10" fillId="0" borderId="2" xfId="2" applyNumberFormat="1" applyFont="1" applyFill="1" applyBorder="1" applyProtection="1"/>
    <xf numFmtId="5" fontId="10" fillId="0" borderId="4" xfId="2" applyFont="1" applyFill="1" applyBorder="1"/>
    <xf numFmtId="0" fontId="10" fillId="0" borderId="6" xfId="0" applyFont="1" applyBorder="1" applyAlignment="1" applyProtection="1">
      <protection locked="0"/>
    </xf>
    <xf numFmtId="5" fontId="10" fillId="0" borderId="6" xfId="2" applyFont="1" applyFill="1" applyBorder="1"/>
    <xf numFmtId="0" fontId="10" fillId="0" borderId="5" xfId="0" applyFont="1" applyBorder="1" applyAlignment="1" applyProtection="1">
      <protection locked="0"/>
    </xf>
    <xf numFmtId="5" fontId="10" fillId="0" borderId="5" xfId="2" applyFont="1" applyFill="1" applyBorder="1" applyProtection="1">
      <protection locked="0"/>
    </xf>
    <xf numFmtId="0" fontId="29" fillId="3" borderId="14" xfId="0" applyFont="1" applyFill="1" applyBorder="1" applyAlignment="1" applyProtection="1">
      <protection locked="0"/>
    </xf>
    <xf numFmtId="0" fontId="28" fillId="3" borderId="15" xfId="0" applyFont="1" applyFill="1" applyBorder="1" applyAlignment="1"/>
    <xf numFmtId="0" fontId="8" fillId="3" borderId="15" xfId="0" applyFont="1" applyFill="1" applyBorder="1" applyAlignment="1"/>
    <xf numFmtId="0" fontId="10" fillId="3" borderId="15" xfId="0" applyFont="1" applyFill="1" applyBorder="1" applyAlignment="1">
      <alignment horizontal="left" indent="3"/>
    </xf>
    <xf numFmtId="0" fontId="8" fillId="3" borderId="15" xfId="0" applyFont="1" applyFill="1" applyBorder="1" applyAlignment="1">
      <alignment horizontal="left" indent="1"/>
    </xf>
    <xf numFmtId="0" fontId="10" fillId="3" borderId="15" xfId="0" applyFont="1" applyFill="1" applyBorder="1" applyAlignment="1"/>
    <xf numFmtId="0" fontId="10" fillId="3" borderId="15" xfId="0" applyFont="1" applyFill="1" applyBorder="1" applyAlignment="1">
      <alignment horizontal="left" indent="5"/>
    </xf>
    <xf numFmtId="0" fontId="10" fillId="3" borderId="16" xfId="0" applyFont="1" applyFill="1" applyBorder="1" applyAlignment="1">
      <alignment horizontal="left" indent="5"/>
    </xf>
    <xf numFmtId="0" fontId="8" fillId="3" borderId="17" xfId="0" applyFont="1" applyFill="1" applyBorder="1" applyAlignment="1">
      <alignment horizontal="left" indent="3"/>
    </xf>
    <xf numFmtId="0" fontId="10" fillId="3" borderId="18" xfId="0" applyFont="1" applyFill="1" applyBorder="1" applyAlignment="1"/>
    <xf numFmtId="0" fontId="8" fillId="3" borderId="13" xfId="0" applyFont="1" applyFill="1" applyBorder="1" applyAlignment="1"/>
    <xf numFmtId="0" fontId="8" fillId="0" borderId="2" xfId="0" applyFont="1" applyBorder="1" applyAlignment="1">
      <alignment horizontal="left"/>
    </xf>
    <xf numFmtId="0" fontId="11" fillId="4" borderId="0" xfId="0" applyFont="1" applyFill="1" applyAlignment="1"/>
    <xf numFmtId="0" fontId="25" fillId="0" borderId="9" xfId="13" applyFont="1" applyFill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protection locked="0"/>
    </xf>
    <xf numFmtId="0" fontId="10" fillId="0" borderId="8" xfId="0" applyFont="1" applyBorder="1" applyAlignment="1" applyProtection="1">
      <alignment horizontal="left"/>
      <protection locked="0"/>
    </xf>
    <xf numFmtId="0" fontId="30" fillId="0" borderId="0" xfId="0" applyFont="1" applyAlignment="1"/>
    <xf numFmtId="0" fontId="16" fillId="0" borderId="0" xfId="13" applyFont="1" applyProtection="1">
      <alignment vertical="top"/>
      <protection locked="0"/>
    </xf>
    <xf numFmtId="5" fontId="31" fillId="0" borderId="19" xfId="12" applyFont="1" applyFill="1" applyBorder="1" applyProtection="1">
      <protection locked="0"/>
    </xf>
    <xf numFmtId="5" fontId="8" fillId="3" borderId="23" xfId="2" applyFont="1" applyFill="1" applyBorder="1" applyProtection="1">
      <protection locked="0"/>
    </xf>
    <xf numFmtId="5" fontId="8" fillId="3" borderId="3" xfId="2" applyFont="1" applyFill="1" applyBorder="1" applyProtection="1">
      <protection locked="0"/>
    </xf>
    <xf numFmtId="5" fontId="10" fillId="3" borderId="3" xfId="2" applyFont="1" applyFill="1" applyBorder="1" applyProtection="1">
      <protection locked="0"/>
    </xf>
    <xf numFmtId="41" fontId="10" fillId="3" borderId="3" xfId="2" applyNumberFormat="1" applyFont="1" applyFill="1" applyBorder="1" applyProtection="1">
      <protection locked="0"/>
    </xf>
    <xf numFmtId="41" fontId="10" fillId="3" borderId="24" xfId="2" applyNumberFormat="1" applyFont="1" applyFill="1" applyBorder="1"/>
    <xf numFmtId="41" fontId="8" fillId="3" borderId="25" xfId="2" applyNumberFormat="1" applyFont="1" applyFill="1" applyBorder="1"/>
    <xf numFmtId="5" fontId="10" fillId="3" borderId="3" xfId="2" applyFont="1" applyFill="1" applyBorder="1"/>
    <xf numFmtId="41" fontId="10" fillId="3" borderId="3" xfId="2" applyNumberFormat="1" applyFont="1" applyFill="1" applyBorder="1"/>
    <xf numFmtId="5" fontId="10" fillId="3" borderId="26" xfId="2" applyFont="1" applyFill="1" applyBorder="1"/>
    <xf numFmtId="41" fontId="8" fillId="3" borderId="27" xfId="2" applyNumberFormat="1" applyFont="1" applyFill="1" applyBorder="1"/>
    <xf numFmtId="5" fontId="10" fillId="0" borderId="3" xfId="2" applyFont="1" applyFill="1" applyBorder="1"/>
    <xf numFmtId="5" fontId="10" fillId="0" borderId="11" xfId="2" applyFont="1" applyFill="1" applyBorder="1" applyProtection="1">
      <protection locked="0"/>
    </xf>
    <xf numFmtId="5" fontId="10" fillId="0" borderId="11" xfId="2" applyFont="1" applyFill="1" applyBorder="1"/>
    <xf numFmtId="5" fontId="8" fillId="0" borderId="28" xfId="2" applyFont="1" applyFill="1" applyBorder="1" applyProtection="1">
      <protection locked="0"/>
    </xf>
    <xf numFmtId="5" fontId="10" fillId="0" borderId="28" xfId="2" applyFont="1" applyFill="1" applyBorder="1" applyProtection="1">
      <protection locked="0"/>
    </xf>
    <xf numFmtId="0" fontId="10" fillId="0" borderId="4" xfId="0" applyFont="1" applyBorder="1" applyAlignment="1" applyProtection="1">
      <protection locked="0"/>
    </xf>
    <xf numFmtId="5" fontId="10" fillId="0" borderId="29" xfId="2" applyFont="1" applyFill="1" applyBorder="1" applyProtection="1">
      <protection locked="0"/>
    </xf>
    <xf numFmtId="5" fontId="12" fillId="0" borderId="30" xfId="12" applyFont="1" applyFill="1" applyBorder="1" applyAlignment="1" applyProtection="1">
      <alignment horizontal="center"/>
      <protection locked="0"/>
    </xf>
    <xf numFmtId="41" fontId="11" fillId="0" borderId="31" xfId="12" applyNumberFormat="1" applyFont="1" applyFill="1" applyBorder="1" applyProtection="1">
      <protection locked="0"/>
    </xf>
    <xf numFmtId="41" fontId="11" fillId="0" borderId="32" xfId="12" applyNumberFormat="1" applyFont="1" applyFill="1" applyBorder="1" applyProtection="1">
      <protection locked="0"/>
    </xf>
    <xf numFmtId="41" fontId="11" fillId="0" borderId="35" xfId="12" applyNumberFormat="1" applyFont="1" applyFill="1" applyBorder="1" applyProtection="1"/>
    <xf numFmtId="41" fontId="11" fillId="3" borderId="31" xfId="12" applyNumberFormat="1" applyFont="1" applyFill="1" applyBorder="1" applyProtection="1"/>
    <xf numFmtId="0" fontId="10" fillId="0" borderId="36" xfId="0" applyFont="1" applyBorder="1" applyAlignment="1" applyProtection="1">
      <protection locked="0"/>
    </xf>
    <xf numFmtId="5" fontId="10" fillId="0" borderId="37" xfId="2" applyFont="1" applyFill="1" applyBorder="1" applyProtection="1">
      <protection locked="0"/>
    </xf>
    <xf numFmtId="0" fontId="10" fillId="0" borderId="38" xfId="0" applyFont="1" applyBorder="1" applyAlignment="1" applyProtection="1">
      <protection locked="0"/>
    </xf>
    <xf numFmtId="5" fontId="10" fillId="0" borderId="39" xfId="2" applyFont="1" applyFill="1" applyBorder="1"/>
    <xf numFmtId="5" fontId="10" fillId="0" borderId="40" xfId="2" applyFont="1" applyFill="1" applyBorder="1"/>
    <xf numFmtId="5" fontId="11" fillId="0" borderId="21" xfId="12" applyFont="1" applyFill="1" applyBorder="1" applyAlignment="1" applyProtection="1">
      <alignment horizontal="left"/>
      <protection locked="0"/>
    </xf>
    <xf numFmtId="5" fontId="11" fillId="0" borderId="22" xfId="12" applyFont="1" applyFill="1" applyBorder="1" applyAlignment="1" applyProtection="1">
      <alignment horizontal="left"/>
      <protection locked="0"/>
    </xf>
    <xf numFmtId="5" fontId="11" fillId="0" borderId="33" xfId="12" applyFont="1" applyFill="1" applyBorder="1" applyAlignment="1" applyProtection="1">
      <alignment horizontal="left"/>
      <protection locked="0"/>
    </xf>
    <xf numFmtId="5" fontId="11" fillId="0" borderId="34" xfId="12" applyFont="1" applyFill="1" applyBorder="1" applyAlignment="1" applyProtection="1">
      <alignment horizontal="left"/>
      <protection locked="0"/>
    </xf>
    <xf numFmtId="5" fontId="11" fillId="0" borderId="20" xfId="12" applyFont="1" applyFill="1" applyBorder="1" applyAlignment="1" applyProtection="1">
      <alignment horizontal="left"/>
      <protection locked="0"/>
    </xf>
    <xf numFmtId="5" fontId="11" fillId="0" borderId="0" xfId="12" applyFont="1" applyFill="1" applyBorder="1" applyAlignment="1" applyProtection="1">
      <alignment horizontal="left"/>
      <protection locked="0"/>
    </xf>
  </cellXfs>
  <cellStyles count="14">
    <cellStyle name="Comma0" xfId="1" xr:uid="{00000000-0005-0000-0000-000000000000}"/>
    <cellStyle name="Currency0" xfId="2" xr:uid="{00000000-0005-0000-0000-000001000000}"/>
    <cellStyle name="Currency0 2" xfId="12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1 2" xfId="9" xr:uid="{00000000-0005-0000-0000-000006000000}"/>
    <cellStyle name="Heading 2" xfId="6" builtinId="17" customBuiltin="1"/>
    <cellStyle name="Heading 2 2" xfId="10" xr:uid="{00000000-0005-0000-0000-000008000000}"/>
    <cellStyle name="Hyperlink" xfId="13" builtinId="8"/>
    <cellStyle name="Normal" xfId="0" builtinId="0"/>
    <cellStyle name="Normal 5" xfId="11" xr:uid="{00000000-0005-0000-0000-00000B000000}"/>
    <cellStyle name="Percent" xfId="7" builtinId="5"/>
    <cellStyle name="Total" xfId="8" builtinId="25" customBuiltin="1"/>
  </cellStyles>
  <dxfs count="7">
    <dxf>
      <fill>
        <patternFill>
          <bgColor rgb="FFF0F0F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tu.edu/hr/hiring/pdf/contractor-questionnaire.pdf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tu.edu/hr/hiring/pdf/contractor-questionnaire.pdf" TargetMode="External"/><Relationship Id="rId1" Type="http://schemas.openxmlformats.org/officeDocument/2006/relationships/hyperlink" Target="http://www.mtu.edu/research/references/facts-figures/pdf/gratabl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50</xdr:row>
      <xdr:rowOff>21167</xdr:rowOff>
    </xdr:from>
    <xdr:to>
      <xdr:col>0</xdr:col>
      <xdr:colOff>762000</xdr:colOff>
      <xdr:row>50</xdr:row>
      <xdr:rowOff>179917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500" y="7164917"/>
          <a:ext cx="698500" cy="158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1274233</xdr:colOff>
      <xdr:row>16</xdr:row>
      <xdr:rowOff>10582</xdr:rowOff>
    </xdr:from>
    <xdr:to>
      <xdr:col>2</xdr:col>
      <xdr:colOff>10583</xdr:colOff>
      <xdr:row>17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74233" y="2582332"/>
          <a:ext cx="5784850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15</xdr:row>
      <xdr:rowOff>21167</xdr:rowOff>
    </xdr:from>
    <xdr:to>
      <xdr:col>2</xdr:col>
      <xdr:colOff>10582</xdr:colOff>
      <xdr:row>16</xdr:row>
      <xdr:rowOff>2117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535765" y="2413000"/>
          <a:ext cx="4523317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17</xdr:row>
      <xdr:rowOff>10582</xdr:rowOff>
    </xdr:from>
    <xdr:to>
      <xdr:col>2</xdr:col>
      <xdr:colOff>10583</xdr:colOff>
      <xdr:row>18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113183" y="2582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16</xdr:row>
      <xdr:rowOff>21167</xdr:rowOff>
    </xdr:from>
    <xdr:to>
      <xdr:col>2</xdr:col>
      <xdr:colOff>10582</xdr:colOff>
      <xdr:row>17</xdr:row>
      <xdr:rowOff>2117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117415" y="2413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18</xdr:row>
      <xdr:rowOff>10582</xdr:rowOff>
    </xdr:from>
    <xdr:to>
      <xdr:col>2</xdr:col>
      <xdr:colOff>10583</xdr:colOff>
      <xdr:row>19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113183" y="2582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17</xdr:row>
      <xdr:rowOff>21167</xdr:rowOff>
    </xdr:from>
    <xdr:to>
      <xdr:col>2</xdr:col>
      <xdr:colOff>10582</xdr:colOff>
      <xdr:row>18</xdr:row>
      <xdr:rowOff>2117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117415" y="2413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117415" y="2592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17</xdr:row>
      <xdr:rowOff>10582</xdr:rowOff>
    </xdr:from>
    <xdr:to>
      <xdr:col>2</xdr:col>
      <xdr:colOff>10583</xdr:colOff>
      <xdr:row>18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113183" y="2582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16</xdr:row>
      <xdr:rowOff>21167</xdr:rowOff>
    </xdr:from>
    <xdr:to>
      <xdr:col>2</xdr:col>
      <xdr:colOff>10582</xdr:colOff>
      <xdr:row>17</xdr:row>
      <xdr:rowOff>2117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117415" y="2413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17</xdr:row>
      <xdr:rowOff>21167</xdr:rowOff>
    </xdr:from>
    <xdr:to>
      <xdr:col>2</xdr:col>
      <xdr:colOff>10582</xdr:colOff>
      <xdr:row>18</xdr:row>
      <xdr:rowOff>2117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117415" y="2592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18</xdr:row>
      <xdr:rowOff>10582</xdr:rowOff>
    </xdr:from>
    <xdr:to>
      <xdr:col>2</xdr:col>
      <xdr:colOff>10583</xdr:colOff>
      <xdr:row>19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113183" y="2582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17</xdr:row>
      <xdr:rowOff>21167</xdr:rowOff>
    </xdr:from>
    <xdr:to>
      <xdr:col>2</xdr:col>
      <xdr:colOff>10582</xdr:colOff>
      <xdr:row>18</xdr:row>
      <xdr:rowOff>2117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117415" y="2413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117415" y="2592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17415" y="2592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19</xdr:row>
      <xdr:rowOff>10582</xdr:rowOff>
    </xdr:from>
    <xdr:to>
      <xdr:col>2</xdr:col>
      <xdr:colOff>10583</xdr:colOff>
      <xdr:row>20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87F7E4D-17CE-4319-B84A-9C581E1043C1}"/>
            </a:ext>
          </a:extLst>
        </xdr:cNvPr>
        <xdr:cNvSpPr txBox="1"/>
      </xdr:nvSpPr>
      <xdr:spPr>
        <a:xfrm>
          <a:off x="8113183" y="2963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AFF1C31-BBC7-40A0-AD35-D51AA7539E56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8752627-4502-44A9-B15C-A1D64FA82FEA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19</xdr:row>
      <xdr:rowOff>10582</xdr:rowOff>
    </xdr:from>
    <xdr:to>
      <xdr:col>2</xdr:col>
      <xdr:colOff>10583</xdr:colOff>
      <xdr:row>20</xdr:row>
      <xdr:rowOff>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97167FF-6E91-463D-A996-414A6077A3BB}"/>
            </a:ext>
          </a:extLst>
        </xdr:cNvPr>
        <xdr:cNvSpPr txBox="1"/>
      </xdr:nvSpPr>
      <xdr:spPr>
        <a:xfrm>
          <a:off x="8113183" y="2963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4D592C7-4BDA-45F3-BC72-2F90EDF11F44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20</xdr:row>
      <xdr:rowOff>10582</xdr:rowOff>
    </xdr:from>
    <xdr:to>
      <xdr:col>2</xdr:col>
      <xdr:colOff>10583</xdr:colOff>
      <xdr:row>21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46FCC42-87D5-4CDA-A822-298942375C61}"/>
            </a:ext>
          </a:extLst>
        </xdr:cNvPr>
        <xdr:cNvSpPr txBox="1"/>
      </xdr:nvSpPr>
      <xdr:spPr>
        <a:xfrm>
          <a:off x="8113183" y="2963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AA2DCAC-E838-4B6D-8798-7700C8242AC6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A26FB4D-0F98-4FAC-982B-22E5FB3ED1BC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20</xdr:row>
      <xdr:rowOff>10582</xdr:rowOff>
    </xdr:from>
    <xdr:to>
      <xdr:col>2</xdr:col>
      <xdr:colOff>10583</xdr:colOff>
      <xdr:row>21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427269C-5340-4BA4-9544-FEA640CA2CC3}"/>
            </a:ext>
          </a:extLst>
        </xdr:cNvPr>
        <xdr:cNvSpPr txBox="1"/>
      </xdr:nvSpPr>
      <xdr:spPr>
        <a:xfrm>
          <a:off x="8113183" y="2963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CCA65A0-4271-4F25-A16E-5E2866704AD8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980F8B3-DD5E-4F4F-BEE2-FE11B9DCF701}"/>
            </a:ext>
          </a:extLst>
        </xdr:cNvPr>
        <xdr:cNvSpPr txBox="1"/>
      </xdr:nvSpPr>
      <xdr:spPr>
        <a:xfrm>
          <a:off x="8117415" y="2973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7702CAF-FED7-4E61-A11A-23DE745288F8}"/>
            </a:ext>
          </a:extLst>
        </xdr:cNvPr>
        <xdr:cNvSpPr txBox="1"/>
      </xdr:nvSpPr>
      <xdr:spPr>
        <a:xfrm>
          <a:off x="8117415" y="2973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098885A-F9A0-41B7-AA83-9B42B397BA57}"/>
            </a:ext>
          </a:extLst>
        </xdr:cNvPr>
        <xdr:cNvSpPr txBox="1"/>
      </xdr:nvSpPr>
      <xdr:spPr>
        <a:xfrm>
          <a:off x="8117415" y="2973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21</xdr:row>
      <xdr:rowOff>10582</xdr:rowOff>
    </xdr:from>
    <xdr:to>
      <xdr:col>2</xdr:col>
      <xdr:colOff>10583</xdr:colOff>
      <xdr:row>22</xdr:row>
      <xdr:rowOff>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4C708FB-EB5D-45D1-94F8-555BF8F93A2A}"/>
            </a:ext>
          </a:extLst>
        </xdr:cNvPr>
        <xdr:cNvSpPr txBox="1"/>
      </xdr:nvSpPr>
      <xdr:spPr>
        <a:xfrm>
          <a:off x="8113183" y="2963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D980B61-B6DD-49FA-9E58-E8C8E1FAD405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8B6E24A-6EDC-4210-BA39-5D97C94ED0AD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21</xdr:row>
      <xdr:rowOff>10582</xdr:rowOff>
    </xdr:from>
    <xdr:to>
      <xdr:col>2</xdr:col>
      <xdr:colOff>10583</xdr:colOff>
      <xdr:row>22</xdr:row>
      <xdr:rowOff>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D549CB0-01EB-490D-A930-96B6D53AAA18}"/>
            </a:ext>
          </a:extLst>
        </xdr:cNvPr>
        <xdr:cNvSpPr txBox="1"/>
      </xdr:nvSpPr>
      <xdr:spPr>
        <a:xfrm>
          <a:off x="8113183" y="2963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CD489DC-F340-4757-AB92-EB7EAA4EF436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7E3357D-5759-455E-922C-C2A1A65D65BE}"/>
            </a:ext>
          </a:extLst>
        </xdr:cNvPr>
        <xdr:cNvSpPr txBox="1"/>
      </xdr:nvSpPr>
      <xdr:spPr>
        <a:xfrm>
          <a:off x="8117415" y="2973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9054380-F42C-4F33-952B-DA91B568ADA1}"/>
            </a:ext>
          </a:extLst>
        </xdr:cNvPr>
        <xdr:cNvSpPr txBox="1"/>
      </xdr:nvSpPr>
      <xdr:spPr>
        <a:xfrm>
          <a:off x="8117415" y="2973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AE85D59-51A9-4270-B4C7-BED8266058F7}"/>
            </a:ext>
          </a:extLst>
        </xdr:cNvPr>
        <xdr:cNvSpPr txBox="1"/>
      </xdr:nvSpPr>
      <xdr:spPr>
        <a:xfrm>
          <a:off x="8117415" y="2973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22</xdr:row>
      <xdr:rowOff>10582</xdr:rowOff>
    </xdr:from>
    <xdr:to>
      <xdr:col>2</xdr:col>
      <xdr:colOff>10583</xdr:colOff>
      <xdr:row>23</xdr:row>
      <xdr:rowOff>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AB065B2-C589-4077-A012-4F8A86863BEE}"/>
            </a:ext>
          </a:extLst>
        </xdr:cNvPr>
        <xdr:cNvSpPr txBox="1"/>
      </xdr:nvSpPr>
      <xdr:spPr>
        <a:xfrm>
          <a:off x="8113183" y="2963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C859695-183C-4016-9F5A-63876D8063DE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49F2E14-3AF3-4321-ADA2-BD9B5EB11D29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22</xdr:row>
      <xdr:rowOff>10582</xdr:rowOff>
    </xdr:from>
    <xdr:to>
      <xdr:col>2</xdr:col>
      <xdr:colOff>10583</xdr:colOff>
      <xdr:row>23</xdr:row>
      <xdr:rowOff>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5FF1E9D3-97D4-49ED-813F-2953FE0AB0A8}"/>
            </a:ext>
          </a:extLst>
        </xdr:cNvPr>
        <xdr:cNvSpPr txBox="1"/>
      </xdr:nvSpPr>
      <xdr:spPr>
        <a:xfrm>
          <a:off x="8113183" y="2963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DB87244-B6B8-4543-8044-59A9DA01D884}"/>
            </a:ext>
          </a:extLst>
        </xdr:cNvPr>
        <xdr:cNvSpPr txBox="1"/>
      </xdr:nvSpPr>
      <xdr:spPr>
        <a:xfrm>
          <a:off x="8117415" y="2794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F222DAA-392E-4884-BF15-9829E9034FC1}"/>
            </a:ext>
          </a:extLst>
        </xdr:cNvPr>
        <xdr:cNvSpPr txBox="1"/>
      </xdr:nvSpPr>
      <xdr:spPr>
        <a:xfrm>
          <a:off x="8117415" y="2973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5CFA993-120F-49BE-B535-DBA598C2C881}"/>
            </a:ext>
          </a:extLst>
        </xdr:cNvPr>
        <xdr:cNvSpPr txBox="1"/>
      </xdr:nvSpPr>
      <xdr:spPr>
        <a:xfrm>
          <a:off x="8117415" y="2973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C611597C-0974-4B51-AE14-999B436FFF29}"/>
            </a:ext>
          </a:extLst>
        </xdr:cNvPr>
        <xdr:cNvSpPr txBox="1"/>
      </xdr:nvSpPr>
      <xdr:spPr>
        <a:xfrm>
          <a:off x="8117415" y="2973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18</xdr:row>
      <xdr:rowOff>10582</xdr:rowOff>
    </xdr:from>
    <xdr:to>
      <xdr:col>2</xdr:col>
      <xdr:colOff>10583</xdr:colOff>
      <xdr:row>19</xdr:row>
      <xdr:rowOff>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1258C29D-F8E4-41CF-94EC-EE80B8083354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17</xdr:row>
      <xdr:rowOff>21167</xdr:rowOff>
    </xdr:from>
    <xdr:to>
      <xdr:col>2</xdr:col>
      <xdr:colOff>10582</xdr:colOff>
      <xdr:row>18</xdr:row>
      <xdr:rowOff>2117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4D7FAD81-EA7A-4BBD-8D30-C6E3FEDFBBC7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F07C4C7-5ACE-4740-AA6A-51A6E4C5EA68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18</xdr:row>
      <xdr:rowOff>10582</xdr:rowOff>
    </xdr:from>
    <xdr:to>
      <xdr:col>2</xdr:col>
      <xdr:colOff>10583</xdr:colOff>
      <xdr:row>19</xdr:row>
      <xdr:rowOff>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D6D1CBB-7828-479E-A434-AF05DFD08C9A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17</xdr:row>
      <xdr:rowOff>21167</xdr:rowOff>
    </xdr:from>
    <xdr:to>
      <xdr:col>2</xdr:col>
      <xdr:colOff>10582</xdr:colOff>
      <xdr:row>18</xdr:row>
      <xdr:rowOff>2117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84ABE14-F8D7-4E48-B2A5-E6B0E3A61BC7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7C72755C-F5BE-45D4-B5D1-EFFF0ED842F8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5BE069DD-85C3-41C1-82E5-B9C34B57E2C9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19</xdr:row>
      <xdr:rowOff>10582</xdr:rowOff>
    </xdr:from>
    <xdr:to>
      <xdr:col>2</xdr:col>
      <xdr:colOff>10583</xdr:colOff>
      <xdr:row>20</xdr:row>
      <xdr:rowOff>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0AC319F-4078-445E-AE7D-2BC342A0EC57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E3E052A-6137-44ED-8783-64610EBDB7D6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1F9AF447-62CF-4E52-BFE8-184B60B37C90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19</xdr:row>
      <xdr:rowOff>10582</xdr:rowOff>
    </xdr:from>
    <xdr:to>
      <xdr:col>2</xdr:col>
      <xdr:colOff>10583</xdr:colOff>
      <xdr:row>20</xdr:row>
      <xdr:rowOff>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0234EBE-9DB6-46C2-B93B-25A6BE49A14A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C4685789-4F27-468B-BBE2-83612123F653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F946D128-7038-4A9E-817D-EA0028373DF8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C86B6F79-6497-47CF-B754-7F546AF36437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FC60CB8-A8D3-4A7D-8CBE-13D6E10DC591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B40E6C6-02AC-4CC7-AFB9-8D35DA6F3EA4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20</xdr:row>
      <xdr:rowOff>10582</xdr:rowOff>
    </xdr:from>
    <xdr:to>
      <xdr:col>2</xdr:col>
      <xdr:colOff>10583</xdr:colOff>
      <xdr:row>21</xdr:row>
      <xdr:rowOff>0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6720C79-B9D5-43BD-AA27-1591BB24D24E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D3B1529-1F44-484E-AB84-2AC5674D1611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41ED481-C31A-488B-83BB-DFFFFB76B7D9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20</xdr:row>
      <xdr:rowOff>10582</xdr:rowOff>
    </xdr:from>
    <xdr:to>
      <xdr:col>2</xdr:col>
      <xdr:colOff>10583</xdr:colOff>
      <xdr:row>21</xdr:row>
      <xdr:rowOff>0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D3311CA-56CF-4055-AC79-D6C118FD24F5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6B93E28F-D540-42CF-877C-D9A7AF42A860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363473F0-054B-40E9-ABDA-6A928DE91273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6B360A56-30CB-4F07-9BB3-66680954EA71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AAD54758-A682-4698-A6AE-BF0DCD22590A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AAB94AB-0776-4EDD-BD69-B2EEAE655212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21</xdr:row>
      <xdr:rowOff>10582</xdr:rowOff>
    </xdr:from>
    <xdr:to>
      <xdr:col>2</xdr:col>
      <xdr:colOff>10583</xdr:colOff>
      <xdr:row>22</xdr:row>
      <xdr:rowOff>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31569A0E-569B-425A-9460-F647718C5B88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0643918-F88F-4917-9E44-BB1C5B7C7572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EEF221C-FBF0-4B74-93E8-720300110E14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21</xdr:row>
      <xdr:rowOff>10582</xdr:rowOff>
    </xdr:from>
    <xdr:to>
      <xdr:col>2</xdr:col>
      <xdr:colOff>10583</xdr:colOff>
      <xdr:row>22</xdr:row>
      <xdr:rowOff>0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7386089D-9F3D-4E36-99B1-D850336CC953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B3219D88-E8AC-47BA-B11E-3C28E2CA1325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DA31DF62-4AB2-4964-B2BF-EF11798404D3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BFD28307-0C75-46B8-943F-90E5911475D6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452128B7-4DAA-4272-93F9-495C8073A743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E4E1B13-8B47-4950-AE26-8E5C3CD4E7B4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22</xdr:row>
      <xdr:rowOff>10582</xdr:rowOff>
    </xdr:from>
    <xdr:to>
      <xdr:col>2</xdr:col>
      <xdr:colOff>10583</xdr:colOff>
      <xdr:row>23</xdr:row>
      <xdr:rowOff>0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85DFD65F-3836-4EAC-9F2A-D16CB76B5A10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B0A578D7-11BE-4A1C-A770-F9FFA6B83CBB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86D65DA8-AA3E-4EAA-909B-109895F94781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22</xdr:row>
      <xdr:rowOff>10582</xdr:rowOff>
    </xdr:from>
    <xdr:to>
      <xdr:col>2</xdr:col>
      <xdr:colOff>10583</xdr:colOff>
      <xdr:row>23</xdr:row>
      <xdr:rowOff>0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D3807AA-AFCF-4519-B642-F8E348130F2B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6AEC6E0-6EFC-4F25-A59F-21DE2DBC30EE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79431A93-EF05-4617-8E1B-C922B2C5A8DD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4196C103-17C4-488C-BD88-32569AA35F42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5B8A45DC-A952-415B-B59B-CE78A2ED9B59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EF601E81-5749-4D21-86D9-09C2C50AAB30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23</xdr:row>
      <xdr:rowOff>10582</xdr:rowOff>
    </xdr:from>
    <xdr:to>
      <xdr:col>2</xdr:col>
      <xdr:colOff>10583</xdr:colOff>
      <xdr:row>24</xdr:row>
      <xdr:rowOff>0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589273C9-5AEF-42B3-9ECE-FF8E9E143FA9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350AF410-6CE1-471C-84A9-DB5B7330D3B8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C1CE9774-9B21-4D5C-91C1-91EA530D367E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23</xdr:row>
      <xdr:rowOff>10582</xdr:rowOff>
    </xdr:from>
    <xdr:to>
      <xdr:col>2</xdr:col>
      <xdr:colOff>10583</xdr:colOff>
      <xdr:row>24</xdr:row>
      <xdr:rowOff>0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01CA67B-6F67-4D08-87A0-F57097BF2AF3}"/>
            </a:ext>
          </a:extLst>
        </xdr:cNvPr>
        <xdr:cNvSpPr txBox="1"/>
      </xdr:nvSpPr>
      <xdr:spPr>
        <a:xfrm>
          <a:off x="7303346" y="28130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F6413134-C94B-4967-969A-E5F66BFEDE05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792783A0-CB86-44D5-9C0A-56C377DB489D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830E6347-ECB2-4D41-87D0-65C7997D9928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17EA9A5F-67BB-4DF8-9765-550A1AA3F8AC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59792A36-0C17-4E4A-BCD0-83DCC49F3C74}"/>
            </a:ext>
          </a:extLst>
        </xdr:cNvPr>
        <xdr:cNvSpPr txBox="1"/>
      </xdr:nvSpPr>
      <xdr:spPr>
        <a:xfrm>
          <a:off x="7299958" y="28236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17</xdr:row>
      <xdr:rowOff>10582</xdr:rowOff>
    </xdr:from>
    <xdr:to>
      <xdr:col>2</xdr:col>
      <xdr:colOff>10583</xdr:colOff>
      <xdr:row>18</xdr:row>
      <xdr:rowOff>0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A1906B09-E000-4691-80FE-B0DE068DBA24}"/>
            </a:ext>
          </a:extLst>
        </xdr:cNvPr>
        <xdr:cNvSpPr txBox="1"/>
      </xdr:nvSpPr>
      <xdr:spPr>
        <a:xfrm>
          <a:off x="7303346" y="26352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16</xdr:row>
      <xdr:rowOff>21167</xdr:rowOff>
    </xdr:from>
    <xdr:to>
      <xdr:col>2</xdr:col>
      <xdr:colOff>10582</xdr:colOff>
      <xdr:row>17</xdr:row>
      <xdr:rowOff>2117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8687C4B-C669-4DE5-B9EE-601F2C59EEF3}"/>
            </a:ext>
          </a:extLst>
        </xdr:cNvPr>
        <xdr:cNvSpPr txBox="1"/>
      </xdr:nvSpPr>
      <xdr:spPr>
        <a:xfrm>
          <a:off x="7299958" y="24680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17</xdr:row>
      <xdr:rowOff>21167</xdr:rowOff>
    </xdr:from>
    <xdr:to>
      <xdr:col>2</xdr:col>
      <xdr:colOff>10582</xdr:colOff>
      <xdr:row>18</xdr:row>
      <xdr:rowOff>2117</xdr:rowOff>
    </xdr:to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3F0B602F-E70C-4064-9099-0F279347DA7B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17</xdr:row>
      <xdr:rowOff>21167</xdr:rowOff>
    </xdr:from>
    <xdr:to>
      <xdr:col>2</xdr:col>
      <xdr:colOff>10582</xdr:colOff>
      <xdr:row>18</xdr:row>
      <xdr:rowOff>2117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2F99448-2164-4CF7-AB72-2005764D14A4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18</xdr:row>
      <xdr:rowOff>10582</xdr:rowOff>
    </xdr:from>
    <xdr:to>
      <xdr:col>2</xdr:col>
      <xdr:colOff>10583</xdr:colOff>
      <xdr:row>19</xdr:row>
      <xdr:rowOff>0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6314C91F-CA7B-45B4-A6E0-0064ADF43F10}"/>
            </a:ext>
          </a:extLst>
        </xdr:cNvPr>
        <xdr:cNvSpPr txBox="1"/>
      </xdr:nvSpPr>
      <xdr:spPr>
        <a:xfrm>
          <a:off x="7303346" y="26352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17</xdr:row>
      <xdr:rowOff>21167</xdr:rowOff>
    </xdr:from>
    <xdr:to>
      <xdr:col>2</xdr:col>
      <xdr:colOff>10582</xdr:colOff>
      <xdr:row>18</xdr:row>
      <xdr:rowOff>2117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A6B6D5C-01A9-47C8-9778-7C40A5AD65A7}"/>
            </a:ext>
          </a:extLst>
        </xdr:cNvPr>
        <xdr:cNvSpPr txBox="1"/>
      </xdr:nvSpPr>
      <xdr:spPr>
        <a:xfrm>
          <a:off x="7299958" y="24680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766753C-E666-42C1-9B74-1CAA9586460C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CF6724D8-2898-4F62-8452-DD67843959F2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27BB6380-505A-43E6-92E9-CF9E37B4E07A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19</xdr:row>
      <xdr:rowOff>10582</xdr:rowOff>
    </xdr:from>
    <xdr:to>
      <xdr:col>2</xdr:col>
      <xdr:colOff>10583</xdr:colOff>
      <xdr:row>20</xdr:row>
      <xdr:rowOff>0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ABCFDD49-D847-4500-A91E-5A8F93B2F78A}"/>
            </a:ext>
          </a:extLst>
        </xdr:cNvPr>
        <xdr:cNvSpPr txBox="1"/>
      </xdr:nvSpPr>
      <xdr:spPr>
        <a:xfrm>
          <a:off x="7303346" y="26352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18</xdr:row>
      <xdr:rowOff>21167</xdr:rowOff>
    </xdr:from>
    <xdr:to>
      <xdr:col>2</xdr:col>
      <xdr:colOff>10582</xdr:colOff>
      <xdr:row>19</xdr:row>
      <xdr:rowOff>2117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BDC0D8B9-818C-4296-9EAA-8A4E82F2271D}"/>
            </a:ext>
          </a:extLst>
        </xdr:cNvPr>
        <xdr:cNvSpPr txBox="1"/>
      </xdr:nvSpPr>
      <xdr:spPr>
        <a:xfrm>
          <a:off x="7299958" y="24680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D8D09D4-01D7-4DBB-A974-AA52E13C30A6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D91825DE-3443-4FEA-9ECB-C9A6019E5854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F69026BE-EAD6-49BA-B7FF-3D0C333AD836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20</xdr:row>
      <xdr:rowOff>10582</xdr:rowOff>
    </xdr:from>
    <xdr:to>
      <xdr:col>2</xdr:col>
      <xdr:colOff>10583</xdr:colOff>
      <xdr:row>21</xdr:row>
      <xdr:rowOff>0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95AE121E-E850-4F4C-B243-E4C3AC21FA84}"/>
            </a:ext>
          </a:extLst>
        </xdr:cNvPr>
        <xdr:cNvSpPr txBox="1"/>
      </xdr:nvSpPr>
      <xdr:spPr>
        <a:xfrm>
          <a:off x="7303346" y="26352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19</xdr:row>
      <xdr:rowOff>21167</xdr:rowOff>
    </xdr:from>
    <xdr:to>
      <xdr:col>2</xdr:col>
      <xdr:colOff>10582</xdr:colOff>
      <xdr:row>20</xdr:row>
      <xdr:rowOff>2117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EEF53918-91CA-4E65-B854-60407C36565D}"/>
            </a:ext>
          </a:extLst>
        </xdr:cNvPr>
        <xdr:cNvSpPr txBox="1"/>
      </xdr:nvSpPr>
      <xdr:spPr>
        <a:xfrm>
          <a:off x="7299958" y="24680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8EBB1B9-7B5D-4A44-A001-8B90BE16F8D1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789A33F2-3C72-4F6E-90EB-D76A9D9AA6D5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35559B36-1F10-46F0-ABED-AED4D92752B9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21</xdr:row>
      <xdr:rowOff>10582</xdr:rowOff>
    </xdr:from>
    <xdr:to>
      <xdr:col>2</xdr:col>
      <xdr:colOff>10583</xdr:colOff>
      <xdr:row>22</xdr:row>
      <xdr:rowOff>0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5B187E28-FEFE-4B24-9D23-41451A4FDE17}"/>
            </a:ext>
          </a:extLst>
        </xdr:cNvPr>
        <xdr:cNvSpPr txBox="1"/>
      </xdr:nvSpPr>
      <xdr:spPr>
        <a:xfrm>
          <a:off x="7303346" y="26352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20</xdr:row>
      <xdr:rowOff>21167</xdr:rowOff>
    </xdr:from>
    <xdr:to>
      <xdr:col>2</xdr:col>
      <xdr:colOff>10582</xdr:colOff>
      <xdr:row>21</xdr:row>
      <xdr:rowOff>2117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E6DD2A01-6D77-4A82-943F-3E2956336AE5}"/>
            </a:ext>
          </a:extLst>
        </xdr:cNvPr>
        <xdr:cNvSpPr txBox="1"/>
      </xdr:nvSpPr>
      <xdr:spPr>
        <a:xfrm>
          <a:off x="7299958" y="24680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429A8A8A-EF0A-4919-8EE3-F26FCCCCFFB7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1B9BDA5B-A4F2-48FC-AD7D-994262427FFC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E47A6AC-E394-400D-A59B-14585779BB35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22</xdr:row>
      <xdr:rowOff>10582</xdr:rowOff>
    </xdr:from>
    <xdr:to>
      <xdr:col>2</xdr:col>
      <xdr:colOff>10583</xdr:colOff>
      <xdr:row>23</xdr:row>
      <xdr:rowOff>0</xdr:rowOff>
    </xdr:to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BDDE17B7-70FC-4BC0-B0EC-D103F7429383}"/>
            </a:ext>
          </a:extLst>
        </xdr:cNvPr>
        <xdr:cNvSpPr txBox="1"/>
      </xdr:nvSpPr>
      <xdr:spPr>
        <a:xfrm>
          <a:off x="7303346" y="26352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21</xdr:row>
      <xdr:rowOff>21167</xdr:rowOff>
    </xdr:from>
    <xdr:to>
      <xdr:col>2</xdr:col>
      <xdr:colOff>10582</xdr:colOff>
      <xdr:row>22</xdr:row>
      <xdr:rowOff>2117</xdr:rowOff>
    </xdr:to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34CE9847-EE5B-4ECD-8EFE-EA703FF76FD9}"/>
            </a:ext>
          </a:extLst>
        </xdr:cNvPr>
        <xdr:cNvSpPr txBox="1"/>
      </xdr:nvSpPr>
      <xdr:spPr>
        <a:xfrm>
          <a:off x="7299958" y="24680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F83FCE82-BCD4-485B-86CF-A33CA1AE6C21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3A8D38FC-65B3-46D9-B5C6-21BFD0DFBC39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6E670ECD-9DE0-4218-AD42-4F407B48207B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23</xdr:row>
      <xdr:rowOff>10582</xdr:rowOff>
    </xdr:from>
    <xdr:to>
      <xdr:col>2</xdr:col>
      <xdr:colOff>10583</xdr:colOff>
      <xdr:row>24</xdr:row>
      <xdr:rowOff>0</xdr:rowOff>
    </xdr:to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254CAF32-8901-4DEF-9247-30890F78A055}"/>
            </a:ext>
          </a:extLst>
        </xdr:cNvPr>
        <xdr:cNvSpPr txBox="1"/>
      </xdr:nvSpPr>
      <xdr:spPr>
        <a:xfrm>
          <a:off x="7303346" y="2635249"/>
          <a:ext cx="5504" cy="167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2EA266FE-6757-49D5-96A5-F4D44E7CD1E0}"/>
            </a:ext>
          </a:extLst>
        </xdr:cNvPr>
        <xdr:cNvSpPr txBox="1"/>
      </xdr:nvSpPr>
      <xdr:spPr>
        <a:xfrm>
          <a:off x="7299958" y="24680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FCBC7CD4-F2CD-4C69-AA28-DC5864596804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BEAD9411-93D2-4CCE-9C14-A2D46BF04800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D98F7073-B2D3-4B16-B9DB-BDE8F4590F2B}"/>
            </a:ext>
          </a:extLst>
        </xdr:cNvPr>
        <xdr:cNvSpPr txBox="1"/>
      </xdr:nvSpPr>
      <xdr:spPr>
        <a:xfrm>
          <a:off x="7299958" y="2645834"/>
          <a:ext cx="8891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79DD55-E291-4D27-9986-FF04053A3C41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608173F-FA38-452B-89D2-A5C5586332DB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267F45A-4880-400A-8B0B-5B26A5AFE798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23</xdr:row>
      <xdr:rowOff>10582</xdr:rowOff>
    </xdr:from>
    <xdr:to>
      <xdr:col>2</xdr:col>
      <xdr:colOff>10583</xdr:colOff>
      <xdr:row>24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2ABEA65-5606-4CDF-A1C3-F2E044777ED7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E9687E6-B4C0-4804-82FC-7FB8910A0EE5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1A46F12-F7BB-4978-8974-B96F1CB38D2D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23</xdr:row>
      <xdr:rowOff>10582</xdr:rowOff>
    </xdr:from>
    <xdr:to>
      <xdr:col>2</xdr:col>
      <xdr:colOff>10583</xdr:colOff>
      <xdr:row>24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2962A46-1192-428D-BD29-637762049092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33664C8-1C8C-46BF-95C0-188E1C2A66E3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98CFC544-676A-43F7-ADCD-CE2602B2D399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566C4689-5543-425B-9BE4-298FB1E66CAF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627B7DA5-0CBB-4F9F-845A-0093BF2641C9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F30840D0-62AA-45AC-8C02-E0295261BBFF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344B0778-774C-4B81-A6FD-F11ECF08E49C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EA84D1FF-948E-4432-BCE0-C51B6798663F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D434F804-FEA5-41FD-A0FA-60057FF5CE1A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4E6DF9C2-68DB-47F1-A0C5-389D86322B3D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23</xdr:row>
      <xdr:rowOff>10582</xdr:rowOff>
    </xdr:from>
    <xdr:to>
      <xdr:col>2</xdr:col>
      <xdr:colOff>10583</xdr:colOff>
      <xdr:row>24</xdr:row>
      <xdr:rowOff>0</xdr:rowOff>
    </xdr:to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DEBFE623-45D8-477D-9F43-7281C8F77A22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5A5EC5B6-26C6-45A0-B93C-B4E5D9FB4299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30769B9-8003-4FC2-BA48-F82719E54DEF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23</xdr:row>
      <xdr:rowOff>10582</xdr:rowOff>
    </xdr:from>
    <xdr:to>
      <xdr:col>2</xdr:col>
      <xdr:colOff>10583</xdr:colOff>
      <xdr:row>24</xdr:row>
      <xdr:rowOff>0</xdr:rowOff>
    </xdr:to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F201DAAC-BA2C-496D-B6B3-1C4852009790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ED6DC95-198E-4026-88DB-13C1227F2676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565B3F6C-523B-46A6-B1B3-D46AADDCBE23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D45FF4A-DAC1-47B8-989B-0C6B43606EA0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6FFC62CD-251E-4E76-98EE-5E082D9014BC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278CD67D-CED6-45BC-A848-25D52BF37E37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1A5BEF43-8D35-4B65-BDA2-7160C60A5A1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18A07337-26EC-4528-B8B0-3C00CC46251F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E9861BD4-56B2-451B-8FFD-F29BC550B35B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895DCBBA-7E24-483F-81A2-272E6E78225F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41A6B1A4-7A84-4B2C-B70F-D748040268BB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1274233</xdr:colOff>
      <xdr:row>23</xdr:row>
      <xdr:rowOff>10582</xdr:rowOff>
    </xdr:from>
    <xdr:to>
      <xdr:col>2</xdr:col>
      <xdr:colOff>10583</xdr:colOff>
      <xdr:row>24</xdr:row>
      <xdr:rowOff>0</xdr:rowOff>
    </xdr:to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5D08842B-7E97-47F8-A395-15A465377695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22</xdr:row>
      <xdr:rowOff>21167</xdr:rowOff>
    </xdr:from>
    <xdr:to>
      <xdr:col>2</xdr:col>
      <xdr:colOff>10582</xdr:colOff>
      <xdr:row>23</xdr:row>
      <xdr:rowOff>2117</xdr:rowOff>
    </xdr:to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EC1379DB-A644-4FB6-ACEE-55C6E5DC5C50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2466866E-341B-4236-B92A-AA046CB40E61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5AF1A753-D3E9-4C11-BA3F-AD4F6F058EC6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5E341EDA-90FF-492F-9C57-F223184737CA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2535765</xdr:colOff>
      <xdr:row>23</xdr:row>
      <xdr:rowOff>21167</xdr:rowOff>
    </xdr:from>
    <xdr:to>
      <xdr:col>2</xdr:col>
      <xdr:colOff>10582</xdr:colOff>
      <xdr:row>24</xdr:row>
      <xdr:rowOff>2117</xdr:rowOff>
    </xdr:to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9D3CABBD-0014-4A78-97EF-F611215D278C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16</xdr:row>
      <xdr:rowOff>10582</xdr:rowOff>
    </xdr:from>
    <xdr:to>
      <xdr:col>3</xdr:col>
      <xdr:colOff>10583</xdr:colOff>
      <xdr:row>17</xdr:row>
      <xdr:rowOff>0</xdr:rowOff>
    </xdr:to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18EBE023-002B-4F5D-AB3D-92B9582DA0A5}"/>
            </a:ext>
          </a:extLst>
        </xdr:cNvPr>
        <xdr:cNvSpPr txBox="1"/>
      </xdr:nvSpPr>
      <xdr:spPr>
        <a:xfrm>
          <a:off x="8113183" y="29844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15</xdr:row>
      <xdr:rowOff>21167</xdr:rowOff>
    </xdr:from>
    <xdr:to>
      <xdr:col>3</xdr:col>
      <xdr:colOff>10582</xdr:colOff>
      <xdr:row>16</xdr:row>
      <xdr:rowOff>2117</xdr:rowOff>
    </xdr:to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E5904BB2-9A7A-4F76-AE3A-5F4BAEBF5471}"/>
            </a:ext>
          </a:extLst>
        </xdr:cNvPr>
        <xdr:cNvSpPr txBox="1"/>
      </xdr:nvSpPr>
      <xdr:spPr>
        <a:xfrm>
          <a:off x="8117415" y="28151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17</xdr:row>
      <xdr:rowOff>10582</xdr:rowOff>
    </xdr:from>
    <xdr:to>
      <xdr:col>3</xdr:col>
      <xdr:colOff>10583</xdr:colOff>
      <xdr:row>18</xdr:row>
      <xdr:rowOff>0</xdr:rowOff>
    </xdr:to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FC9F8218-AA85-4846-BEC2-17DDC0A296C4}"/>
            </a:ext>
          </a:extLst>
        </xdr:cNvPr>
        <xdr:cNvSpPr txBox="1"/>
      </xdr:nvSpPr>
      <xdr:spPr>
        <a:xfrm>
          <a:off x="8113183" y="31644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16</xdr:row>
      <xdr:rowOff>21167</xdr:rowOff>
    </xdr:from>
    <xdr:to>
      <xdr:col>3</xdr:col>
      <xdr:colOff>10582</xdr:colOff>
      <xdr:row>17</xdr:row>
      <xdr:rowOff>2117</xdr:rowOff>
    </xdr:to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261BF69B-346D-4574-B4F0-B3AF988C6DCC}"/>
            </a:ext>
          </a:extLst>
        </xdr:cNvPr>
        <xdr:cNvSpPr txBox="1"/>
      </xdr:nvSpPr>
      <xdr:spPr>
        <a:xfrm>
          <a:off x="8117415" y="29950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37232CD6-80D0-40BF-B34D-73A690936591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B825B797-F313-4B72-96BD-F4A777F0F878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FB3BD41A-1890-44E1-9CA2-AC780E44EEAF}"/>
            </a:ext>
          </a:extLst>
        </xdr:cNvPr>
        <xdr:cNvSpPr txBox="1"/>
      </xdr:nvSpPr>
      <xdr:spPr>
        <a:xfrm>
          <a:off x="8117415" y="3354917"/>
          <a:ext cx="10584" cy="880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17</xdr:row>
      <xdr:rowOff>10582</xdr:rowOff>
    </xdr:from>
    <xdr:to>
      <xdr:col>3</xdr:col>
      <xdr:colOff>10583</xdr:colOff>
      <xdr:row>18</xdr:row>
      <xdr:rowOff>0</xdr:rowOff>
    </xdr:to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52FEE9D-9DF4-480C-B37F-F1FA90E24111}"/>
            </a:ext>
          </a:extLst>
        </xdr:cNvPr>
        <xdr:cNvSpPr txBox="1"/>
      </xdr:nvSpPr>
      <xdr:spPr>
        <a:xfrm>
          <a:off x="8113183" y="31644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16</xdr:row>
      <xdr:rowOff>21167</xdr:rowOff>
    </xdr:from>
    <xdr:to>
      <xdr:col>3</xdr:col>
      <xdr:colOff>10582</xdr:colOff>
      <xdr:row>17</xdr:row>
      <xdr:rowOff>2117</xdr:rowOff>
    </xdr:to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569B3A00-2BB4-4EF8-B1A8-A08BFB286D5E}"/>
            </a:ext>
          </a:extLst>
        </xdr:cNvPr>
        <xdr:cNvSpPr txBox="1"/>
      </xdr:nvSpPr>
      <xdr:spPr>
        <a:xfrm>
          <a:off x="8117415" y="29950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B61EB77-D8C8-4B92-983D-4DF5C0962237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A786F62F-F847-4AC8-B306-65B42E7EEFBF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4957489F-20A3-4EF3-9A17-66EBFC9441A2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988DB21D-051C-4488-96C7-04F7BDAC354A}"/>
            </a:ext>
          </a:extLst>
        </xdr:cNvPr>
        <xdr:cNvSpPr txBox="1"/>
      </xdr:nvSpPr>
      <xdr:spPr>
        <a:xfrm>
          <a:off x="8117415" y="3354917"/>
          <a:ext cx="10584" cy="880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FF86C736-0E36-47E7-BADE-05A2616B8393}"/>
            </a:ext>
          </a:extLst>
        </xdr:cNvPr>
        <xdr:cNvSpPr txBox="1"/>
      </xdr:nvSpPr>
      <xdr:spPr>
        <a:xfrm>
          <a:off x="8117415" y="3354917"/>
          <a:ext cx="10584" cy="880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AE46053A-A182-429B-A92B-E318DEA9F349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A00A17ED-FECB-4BEF-8A4F-8B2EBA54C0F9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B86EC9A2-32FD-41A3-BAA6-4BC6C404E93D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EF86D903-AE5F-4C94-BA92-610507C28620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C2919C85-89CC-426E-B584-F60DAECCCF9A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60137B99-45F2-47F9-8A5E-540D1F1E43B4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A201E10C-D39A-4B6A-AC18-1ED8866D8C55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5B393C01-4C80-4DF3-9E97-CBEA58924D2A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F482E815-DB3F-4C1E-9DB1-A7F7BF6AC139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E7443D47-3CD3-4720-ADF6-865663D151F4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E8005AB2-6D23-4652-A21F-ADE769DA8F23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8DDEE87E-0BCC-46DF-AFBA-02C40381A101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1E8559EB-7CDF-4252-A00F-A5DFEE3B29F1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42FCE794-74E5-42DC-AB1D-D782158E55C9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9A03B2D4-C21E-4665-B1F0-6837D4D4462E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15221CFD-6613-4764-99BD-45E2347DA26A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A581093A-C961-4D51-A663-CFC0985FA239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99BC84D5-204A-43B4-9B2E-1AFB49B94A24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8B2C9A3A-43AD-45E5-B842-3A5C96DE9C12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E150A36A-D642-4C9C-80DD-EEB1FC7335B0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D297E924-CEFA-4E11-9F19-42605EF02315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BD08669D-5456-4736-8B50-F88445D2C3A4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9B2A1DF8-349A-4CB8-9519-26AB8CB1D4F7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E428DB96-7D4F-43BF-84AC-B32CA05F0CA1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9FFA3163-1778-4F23-87D8-314D89AF306D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DFBD9837-3494-4550-919C-CC33196059EE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F75BFCFE-3E52-4D53-A007-052956D55A88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4A941648-89EE-4D00-AC6D-FA934D615602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AFD48BE8-577F-4386-98A2-90FE5A386C0C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EDE53C81-38A1-4E83-BE16-D78F1393CB39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E127DB50-FFF9-4F78-BBE3-B5846024445C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324D1DD4-11AE-4197-8D97-3042C7B2E806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E7444523-75AF-43FB-990E-06C9937D1056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3857B79C-1BA1-4D3B-BCFB-84C495CE0503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F62BE672-FF34-4AF9-AE43-B7114719438C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C90B45D-14AB-476E-9D75-AC9E939CB145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6D46D2B8-4689-4D28-8710-1B92A386CD0D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67BC8E90-627E-47C2-9BBA-A678275530B6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E59BC1CE-5AD2-4D46-B3B3-41670525EAC3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D06AB82-D43C-4FF9-A797-A594A313CF77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4F41B274-F1C5-4DF3-8094-DC207BE6C71B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EA1AC21E-B2A1-4C1E-88E1-C02365AF342D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9C74810E-B90D-498A-9F22-DDAEEC3936D3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C8FEBED-67F8-4D64-8743-CEB97C85725F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5C0B4B19-E360-48C1-B988-1E8662598824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F68A82DD-15B5-4A1F-9C19-7F338CDF6F31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34E779A1-366C-4358-BF7A-66D6E081FF97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CDCDD82-C679-49D3-8B62-B11902253A92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E8C37E1E-5981-4B43-ACAD-F1DA1CB361E6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36EECD19-F77F-4EC9-B805-F3952FA9D3AD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9235F90D-1077-4585-8CB8-CD0F2B512BB2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FC520A48-C434-4D3C-B2B0-F38202383C36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C76CB472-E2F6-4067-93DD-85D5DFD6E3F6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1B486757-7C0F-47DE-A32D-52F6C948C571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91E46C93-528E-4780-8EBE-DCCF699F5451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6363907D-0EF8-4A37-9F67-CABC67700D70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A1AB630B-6D9C-4734-B7F1-067B2B67ED91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52BCEF94-AD99-421B-8731-54E1E0AB286D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9FCC2764-4447-4EB7-8CED-060DC62D0A6A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FB42C614-ABD1-4878-8B99-D67934D58948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BC90A993-DD39-4B0C-A783-FF6E8DCAAF4D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F5648A7A-6181-4F6D-8614-0E361A4A0051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A8DCBFC4-9361-43C4-BF1E-382D0C93B0CE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D9940B40-C506-445B-B04E-7A95D89E0DC1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290FD03B-81B5-4BD8-AA65-63D0D64CA41B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27E611D4-2E57-4973-97AF-5C6C0B6B4A97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FEDE575-399F-49AA-9C85-DE017318BD12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2345BF47-BC88-4646-9B17-4BB9908751A0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A0DC7FC3-A001-41F7-AF3C-FB4E987AE250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507C73A8-0D78-41B0-BA64-CD2900656844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8EE56431-F723-4E27-9BA7-4F660341082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F9D66BB-DEEC-4600-8695-3F55549602C7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E3B48F14-44CB-4728-84C1-169D80BA7371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BF824C41-3F6B-4525-AF5C-D3F833906A9C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66800FB2-FFE1-41DA-8020-3110ECF73AFE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E39B4396-17F8-4DFB-B8A2-BB5CC19E42E1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1E42EB4E-298B-4B44-AAC9-E8020050335F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27902155-DDB0-4FF6-824A-3F305624A9F2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D4F9AAAA-B840-4CC9-B559-268CC682783E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36F71DFB-F400-44E1-A1EB-CE3796261F43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164BE9CC-C685-4F39-880A-254A7F0110D3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17</xdr:row>
      <xdr:rowOff>10582</xdr:rowOff>
    </xdr:from>
    <xdr:to>
      <xdr:col>3</xdr:col>
      <xdr:colOff>10583</xdr:colOff>
      <xdr:row>18</xdr:row>
      <xdr:rowOff>0</xdr:rowOff>
    </xdr:to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87A7F285-821A-4F45-A918-9EB486413873}"/>
            </a:ext>
          </a:extLst>
        </xdr:cNvPr>
        <xdr:cNvSpPr txBox="1"/>
      </xdr:nvSpPr>
      <xdr:spPr>
        <a:xfrm>
          <a:off x="8113183" y="31644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16</xdr:row>
      <xdr:rowOff>21167</xdr:rowOff>
    </xdr:from>
    <xdr:to>
      <xdr:col>3</xdr:col>
      <xdr:colOff>10582</xdr:colOff>
      <xdr:row>17</xdr:row>
      <xdr:rowOff>2117</xdr:rowOff>
    </xdr:to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A5AA2FB-EF20-4599-B749-9F68E427277B}"/>
            </a:ext>
          </a:extLst>
        </xdr:cNvPr>
        <xdr:cNvSpPr txBox="1"/>
      </xdr:nvSpPr>
      <xdr:spPr>
        <a:xfrm>
          <a:off x="8117415" y="29950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6B8190F8-A314-4441-B0D9-0BF4102EC23B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D2303217-270C-4A4D-B168-3CBAB7CBBD7C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4A0AC80E-E7EA-44D2-AF3E-8C2AD32CB048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18C01014-2FF9-4E4E-ABD6-1070BC1412E8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5253B0C3-DA0B-4729-B7ED-50FAF05FEEF5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886FD473-4847-406E-BAFF-9D310469B931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9FCF7A32-3FEB-4A12-BEF7-928BB5206FAD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4C5A675D-880D-4148-AF13-0E5A8850B4C3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7FDDAEDD-E4DF-4138-A01C-DE3DA1E1869D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E06D72C-2EA2-4AF7-AE97-E6BF51A618A0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105296FF-9E12-4B66-A5A8-3D93A27C1D2E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1619EE7B-D616-4BF3-9D52-AE167023A907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351CB56C-01D6-4D65-93AC-9508329AB6C2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4B1B504-CD34-48D7-998A-314546C59301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35E3DA8C-546B-497C-A9E6-C74CD760FF35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BAB102A-E06F-48F1-9A8A-BFCFAB0EBA70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1089E13F-3D20-4F22-B7A6-AD3871CA3E54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AFB3963F-6611-423F-9D79-54C54F0D5C2A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E5B812B7-62DD-42D4-B826-37BF89949FEC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1BED3E5D-ECF3-42F9-A90F-B6D92C5AB1A6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D63CFE52-D972-442C-B634-A944F44F95D8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FE9A3F15-3958-4AC9-B371-CA87574A8D10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30F21AC-6ECA-44C3-9627-99637B17A8C1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E685B82B-7867-4741-A7D8-86C5882E2364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8199A681-C888-426C-9A5C-882E566C08D1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B35DE41-1F68-4948-B5B0-4A212BC1FFF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E3C7EA1D-C5ED-49CF-B24A-9A0C939C72C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BB701652-8BF4-4E55-8C17-BF25C1740D63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D70F689E-5E5D-4BEC-AF53-8536CFA8517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75174309-75FB-4421-BD69-B7EFDDE3B223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147C086B-BE89-454D-AD6B-9F404AC8713E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AB84F12C-48C6-4712-848B-218EB789FD0C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488C3FD1-3AFA-43C7-9438-02095151BAE6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392C784B-AB42-4F5F-9000-74BA473ED43E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FD59A236-9ED8-4641-A55F-052CF7344914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A0ABB7E5-EB56-48F8-B5D3-52FDDF871A15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7D109C8D-8ADE-4BEF-87B6-55FC55BC6480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F616ACE3-7BB6-425D-8625-89232CB2F6E6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8B89CA68-04F8-4284-A197-B6E5EC6843D6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4B76B32F-E4EB-40DB-8193-29CA7A7C858C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6192705B-A9BD-4626-B9C5-E7230CF377E5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A09CC3E-4ADF-4086-AA33-2538879A533C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69707228-53D4-46B4-A693-9930E6577833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19A786C1-D4A0-44F0-9F69-FC17406CFBBE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FF70D7D9-4810-4382-8A98-0E591811C68E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C3A1288D-13AC-4974-A2A2-5527E54D145D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8C8F032A-D0D3-411C-B1C2-0228B93FB2C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A1787C5E-0E75-4242-8771-FAC3C03FFF50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9FD18156-EB4C-45FF-A25B-0BDDA790B3BC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941514A4-AAB2-4CCC-B02F-7A240FEB7CE0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35EABB83-18DC-4D76-BC83-5364740273E8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3F7C97F8-7BE3-4C4D-8237-24C5CF36BEEE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A036053B-2A16-4640-BC1B-75B71B8C4EA0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3D3803F3-DD11-46A9-99B3-AF3BA9807AE4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CBE2BDC6-E84D-4C88-B198-266E2BCB7AC0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90EC06B6-8FC2-4E07-B0F6-3C306B73068C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CB71BE2E-7E3F-433C-9AAF-D2CAA9A8E9A0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96895F14-40F0-49F0-B908-902CEFD06D99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40CC19C1-0AE3-400B-88D1-6F86E794B084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64479A56-BBBE-478B-ACF1-772D319933DA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54D8F774-9E62-480B-9CDA-1B77BFA15EC0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1C8F6884-259F-4985-AEFC-51A68D8E7B2A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7F84A6C3-330D-4FAC-B35F-17FAC654C514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A0CC8ACE-84BC-458F-BCBD-EBE912ECCAE2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B12F8150-294E-44A4-9574-3A5381C6461C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83445A90-F695-4454-B434-F524577C6676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5DFDF3AB-6593-4D5A-A0DF-87112BC2E06B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9EACF3A8-30B8-4038-AC06-4B40EB3FD1DC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16</xdr:row>
      <xdr:rowOff>10582</xdr:rowOff>
    </xdr:from>
    <xdr:to>
      <xdr:col>3</xdr:col>
      <xdr:colOff>10583</xdr:colOff>
      <xdr:row>17</xdr:row>
      <xdr:rowOff>0</xdr:rowOff>
    </xdr:to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7C5626B9-47E1-47B6-8C3A-92E5627D66F2}"/>
            </a:ext>
          </a:extLst>
        </xdr:cNvPr>
        <xdr:cNvSpPr txBox="1"/>
      </xdr:nvSpPr>
      <xdr:spPr>
        <a:xfrm>
          <a:off x="8113183" y="29844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15</xdr:row>
      <xdr:rowOff>21167</xdr:rowOff>
    </xdr:from>
    <xdr:to>
      <xdr:col>3</xdr:col>
      <xdr:colOff>10582</xdr:colOff>
      <xdr:row>16</xdr:row>
      <xdr:rowOff>2117</xdr:rowOff>
    </xdr:to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D07F33C9-4F3E-4A24-8591-2957C7CE0B2F}"/>
            </a:ext>
          </a:extLst>
        </xdr:cNvPr>
        <xdr:cNvSpPr txBox="1"/>
      </xdr:nvSpPr>
      <xdr:spPr>
        <a:xfrm>
          <a:off x="8117415" y="28151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17</xdr:row>
      <xdr:rowOff>10582</xdr:rowOff>
    </xdr:from>
    <xdr:to>
      <xdr:col>3</xdr:col>
      <xdr:colOff>10583</xdr:colOff>
      <xdr:row>18</xdr:row>
      <xdr:rowOff>0</xdr:rowOff>
    </xdr:to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8FC30DDF-7A4D-4F2E-BDCB-91E7B98B8E5A}"/>
            </a:ext>
          </a:extLst>
        </xdr:cNvPr>
        <xdr:cNvSpPr txBox="1"/>
      </xdr:nvSpPr>
      <xdr:spPr>
        <a:xfrm>
          <a:off x="8113183" y="31644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16</xdr:row>
      <xdr:rowOff>21167</xdr:rowOff>
    </xdr:from>
    <xdr:to>
      <xdr:col>3</xdr:col>
      <xdr:colOff>10582</xdr:colOff>
      <xdr:row>17</xdr:row>
      <xdr:rowOff>2117</xdr:rowOff>
    </xdr:to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591A4266-2E01-4AA4-97DA-A290236E10B5}"/>
            </a:ext>
          </a:extLst>
        </xdr:cNvPr>
        <xdr:cNvSpPr txBox="1"/>
      </xdr:nvSpPr>
      <xdr:spPr>
        <a:xfrm>
          <a:off x="8117415" y="29950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5CD93D6-77F4-4F6F-A1E0-DB9BFA3215D0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8E9428DF-3293-4332-8132-4953E7D11A31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4CBED234-7FA3-48FA-9E0E-CAD4D29556AF}"/>
            </a:ext>
          </a:extLst>
        </xdr:cNvPr>
        <xdr:cNvSpPr txBox="1"/>
      </xdr:nvSpPr>
      <xdr:spPr>
        <a:xfrm>
          <a:off x="8117415" y="3354917"/>
          <a:ext cx="10584" cy="880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17</xdr:row>
      <xdr:rowOff>10582</xdr:rowOff>
    </xdr:from>
    <xdr:to>
      <xdr:col>3</xdr:col>
      <xdr:colOff>10583</xdr:colOff>
      <xdr:row>18</xdr:row>
      <xdr:rowOff>0</xdr:rowOff>
    </xdr:to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3BC456B6-42DC-46ED-BF45-45BEA172AD0D}"/>
            </a:ext>
          </a:extLst>
        </xdr:cNvPr>
        <xdr:cNvSpPr txBox="1"/>
      </xdr:nvSpPr>
      <xdr:spPr>
        <a:xfrm>
          <a:off x="8113183" y="31644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16</xdr:row>
      <xdr:rowOff>21167</xdr:rowOff>
    </xdr:from>
    <xdr:to>
      <xdr:col>3</xdr:col>
      <xdr:colOff>10582</xdr:colOff>
      <xdr:row>17</xdr:row>
      <xdr:rowOff>2117</xdr:rowOff>
    </xdr:to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C916089F-A8F4-4FB2-BDE9-482580EFBA5A}"/>
            </a:ext>
          </a:extLst>
        </xdr:cNvPr>
        <xdr:cNvSpPr txBox="1"/>
      </xdr:nvSpPr>
      <xdr:spPr>
        <a:xfrm>
          <a:off x="8117415" y="29950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7B63B140-6FA3-47B7-BF69-BC85D1081753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B1F74E8D-FFB1-4111-BF5E-71B89359436A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C260E740-5B22-4F05-96F2-57C903BBE3FD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B4CFDBF6-14F0-4317-AE2A-2BB3DFEFEC45}"/>
            </a:ext>
          </a:extLst>
        </xdr:cNvPr>
        <xdr:cNvSpPr txBox="1"/>
      </xdr:nvSpPr>
      <xdr:spPr>
        <a:xfrm>
          <a:off x="8117415" y="3354917"/>
          <a:ext cx="10584" cy="880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2124C86C-9934-46E9-A936-740B37FFCEFA}"/>
            </a:ext>
          </a:extLst>
        </xdr:cNvPr>
        <xdr:cNvSpPr txBox="1"/>
      </xdr:nvSpPr>
      <xdr:spPr>
        <a:xfrm>
          <a:off x="8117415" y="3354917"/>
          <a:ext cx="10584" cy="880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FA253C62-B37F-4965-8E47-8125F6387C7B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D3CBA2F6-6C06-4BB7-BA80-E3995B3DE0E5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F19423A6-7AA2-4C52-BE77-ACED48430F05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A9FD324F-933D-4DC8-8ED1-AF238614CDD9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5B2C08B4-A206-475E-AB00-8BD8C8ECEB6F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E39237C6-2AD4-494F-9408-65710548811E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D48CDB80-57A6-4F72-A4BB-EEF5CFC7CB10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64519783-22DC-4F95-A6F5-B075A985E7BC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5A3BB8D7-6D23-4871-A401-F5BB5608F954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84394302-ADB8-4609-8A4F-ABFF27198A3B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CE83C706-C4F1-47DE-8B8F-3629A1BBF7AD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707813E-380D-4611-93FF-1F154AE3008E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EA3F2C9E-A1B0-4163-8B22-55F262C71F27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6A5081DA-233B-48A8-9ADD-084735DE1A8E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B3CB0961-225A-4E39-BD7B-DA16E60A391D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C9613143-8B00-4C69-9F31-CC9569455086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EADC7276-5BA5-4B1B-A293-A44A46B02197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E9F3454E-013D-4F26-BBDD-CEDF9AAC2C40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AC3A8C7E-00FD-4FB4-8752-412A5DF50DCB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73FA9A34-1081-45BD-8C67-9DDB20559DB6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66DDCB3B-879C-401F-BB83-8D8542D3504D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B62E7A34-F350-4CF5-9CF0-9BB989C28462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5442DCB0-ED0C-4C54-AF61-662E057EB5AB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7F8A9A2E-FE1C-48BC-92BB-6CEAB12E9755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DD0C959-5CC9-4849-B21C-AC46FC8ACB4B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EB54449C-3396-4A0F-A575-3656E8EABB0D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32FFE139-F866-4EC3-BEB1-6867AA38E5DA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8461CF18-AF35-47A4-B948-92D840042397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2ADF29B1-692A-49D1-82B8-0FF35F983538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EF26EC4B-6687-4699-B540-935C65EF4204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4EE718C4-8D7F-4976-9210-41FB6BDF90A0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C75E9845-C463-40DA-9AAF-A153DEB3CC77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601C78CC-E915-4604-8AAE-FB1B8951D8A3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C1D0F5BB-557D-40B1-841B-B71E8E54D616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3894C5E8-8572-44D7-8A6C-043103EF3D6E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DB4A61E1-63B6-4C94-BB39-943CE0CA72B5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BCF4064E-ACB0-4E95-9B2D-ADA2AC0090F2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B71B5E7A-71F1-40CE-BC3C-D42FD9EBC6A4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2245E916-4F97-440B-A322-3EF40D2D25DC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451F9AFA-A229-44E6-BA97-A472DDAE0B46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2C01D764-3B9E-416B-8204-B21FE989BC78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9599557-6B21-4B66-912B-012CB2AFD442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A53CCCE0-79AF-4A62-BF8B-6D03002EAFBB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99B5FF1D-49D7-459B-B1D6-D4929632B21A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CF745F87-E3F2-488B-A69E-C78DF64EF628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70013225-A88F-4899-A118-FFC320AD6FCB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9709A04A-BCB7-447F-8E7F-B5A8AEA40F1B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2E0A19EC-84F7-4317-90D2-A1AD784BA8D3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DAF9008B-4BB2-4894-BE3F-C68876BB5A27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27D89533-2B75-434E-A21B-AFA1EDBF8E8C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8D9CAAED-AFEB-4CE9-8FCB-E70D91EE05EC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55B2D18-798E-45E1-89B5-B9AC2FFFB41E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D4CC693F-7609-495A-B464-1CE2FF7D488C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9F75EEB4-996A-4D0D-AF00-BC924D0FB032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3938C50-F53E-4F63-A605-CB758F3ED1A1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20459CA-0741-44C0-A858-0C09446EFC3B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369BC3B1-D4D0-4FD9-B6C9-77BF1A58EC21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D591CCAD-0D91-4BDE-9E95-35E9146E36BD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84618B94-D2F1-4601-89BD-9A8D48057826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45395F9-6C6D-42AB-9F4C-89A5F1C5E818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5D0F8958-E597-4BFF-8E4E-8DB789444A0B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E071761-5BD5-482C-95B5-16B65CF26FC7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C4847079-F756-4054-A492-CE006C4D8842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5DF1741B-154C-45AE-81FF-26F351714BEF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26E19CC4-3561-4CE2-8299-092E76489D07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73D03893-6381-47F8-9E58-4545FCA29323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4719004B-704C-4EA8-85CB-8C793A6F9ABD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D1C94876-F36D-4C72-BF3B-52A07000ABF5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3150509E-766F-44A7-B5C5-F3AED8143FA6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2073E0F2-E6AB-4074-8091-77D60475EA88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212DAF27-C974-4386-BC6F-08BDD464D436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5D9C50DA-FE97-4CC2-9B4B-DB86A24858E6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4932052D-6C54-450C-B796-D7FCD8C4932A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627CACC2-A520-48D4-9FE9-F27505C260B6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DF1912A-559D-4341-BCBD-0C16EDFA2C03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479CB8A4-A07B-484C-B66F-0EEA49ED327C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CF7BE6A1-24B6-4BBA-8929-14F436F4853D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E8F5AF8B-94C2-49DC-B56E-A595391E45F8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1FD79DA9-9526-4641-9DE6-B6CBF4521066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286ADA29-AAC7-4218-8FCC-60809C70FE99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B997E2AE-CCB1-4638-AE9E-E1B3C7428A52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17</xdr:row>
      <xdr:rowOff>10582</xdr:rowOff>
    </xdr:from>
    <xdr:to>
      <xdr:col>3</xdr:col>
      <xdr:colOff>10583</xdr:colOff>
      <xdr:row>18</xdr:row>
      <xdr:rowOff>0</xdr:rowOff>
    </xdr:to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ED3026FE-D0D4-47EA-8C1A-6ED26DD69FBB}"/>
            </a:ext>
          </a:extLst>
        </xdr:cNvPr>
        <xdr:cNvSpPr txBox="1"/>
      </xdr:nvSpPr>
      <xdr:spPr>
        <a:xfrm>
          <a:off x="8113183" y="31644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16</xdr:row>
      <xdr:rowOff>21167</xdr:rowOff>
    </xdr:from>
    <xdr:to>
      <xdr:col>3</xdr:col>
      <xdr:colOff>10582</xdr:colOff>
      <xdr:row>17</xdr:row>
      <xdr:rowOff>2117</xdr:rowOff>
    </xdr:to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4BECD02A-C387-4824-8BCA-0E4F5A19D9C5}"/>
            </a:ext>
          </a:extLst>
        </xdr:cNvPr>
        <xdr:cNvSpPr txBox="1"/>
      </xdr:nvSpPr>
      <xdr:spPr>
        <a:xfrm>
          <a:off x="8117415" y="29950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316B7EB-373A-44C1-A5B9-2F4F4EDA790F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4E6BC54-9667-4C26-95E0-31DF671FDE3A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18</xdr:row>
      <xdr:rowOff>10582</xdr:rowOff>
    </xdr:from>
    <xdr:to>
      <xdr:col>3</xdr:col>
      <xdr:colOff>10583</xdr:colOff>
      <xdr:row>19</xdr:row>
      <xdr:rowOff>0</xdr:rowOff>
    </xdr:to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7E91AC40-2B13-458A-842B-C6B39E04823A}"/>
            </a:ext>
          </a:extLst>
        </xdr:cNvPr>
        <xdr:cNvSpPr txBox="1"/>
      </xdr:nvSpPr>
      <xdr:spPr>
        <a:xfrm>
          <a:off x="8113183" y="334433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17</xdr:row>
      <xdr:rowOff>21167</xdr:rowOff>
    </xdr:from>
    <xdr:to>
      <xdr:col>3</xdr:col>
      <xdr:colOff>10582</xdr:colOff>
      <xdr:row>18</xdr:row>
      <xdr:rowOff>2117</xdr:rowOff>
    </xdr:to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7704024C-E5BB-433F-B15E-0C8FE42DF41E}"/>
            </a:ext>
          </a:extLst>
        </xdr:cNvPr>
        <xdr:cNvSpPr txBox="1"/>
      </xdr:nvSpPr>
      <xdr:spPr>
        <a:xfrm>
          <a:off x="8117415" y="31750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ACED358C-4E52-4C28-9ED9-6C869762E762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C1BE3584-6A71-4A7F-A4B2-95EE7FF55E09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71ABF7F9-2523-484F-8737-1F18201D6C4A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19</xdr:row>
      <xdr:rowOff>10582</xdr:rowOff>
    </xdr:from>
    <xdr:to>
      <xdr:col>3</xdr:col>
      <xdr:colOff>10583</xdr:colOff>
      <xdr:row>20</xdr:row>
      <xdr:rowOff>0</xdr:rowOff>
    </xdr:to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E6789FE9-40F5-420F-B01B-55EF22A3C77F}"/>
            </a:ext>
          </a:extLst>
        </xdr:cNvPr>
        <xdr:cNvSpPr txBox="1"/>
      </xdr:nvSpPr>
      <xdr:spPr>
        <a:xfrm>
          <a:off x="8113183" y="352424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18</xdr:row>
      <xdr:rowOff>21167</xdr:rowOff>
    </xdr:from>
    <xdr:to>
      <xdr:col>3</xdr:col>
      <xdr:colOff>10582</xdr:colOff>
      <xdr:row>19</xdr:row>
      <xdr:rowOff>2117</xdr:rowOff>
    </xdr:to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85642165-6D95-42D1-98E6-3FE11B4263C1}"/>
            </a:ext>
          </a:extLst>
        </xdr:cNvPr>
        <xdr:cNvSpPr txBox="1"/>
      </xdr:nvSpPr>
      <xdr:spPr>
        <a:xfrm>
          <a:off x="8117415" y="335491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E111EE19-3620-4F43-BF25-678915E23184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7C0708F3-045D-4FAE-982D-C1703AF30F0E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7F202667-9EE0-4FEF-B645-040368F560C2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20</xdr:row>
      <xdr:rowOff>10582</xdr:rowOff>
    </xdr:from>
    <xdr:to>
      <xdr:col>3</xdr:col>
      <xdr:colOff>10583</xdr:colOff>
      <xdr:row>21</xdr:row>
      <xdr:rowOff>0</xdr:rowOff>
    </xdr:to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93DEA9FA-0A82-4CA4-9D5B-F3D76ED9822D}"/>
            </a:ext>
          </a:extLst>
        </xdr:cNvPr>
        <xdr:cNvSpPr txBox="1"/>
      </xdr:nvSpPr>
      <xdr:spPr>
        <a:xfrm>
          <a:off x="8113183" y="370416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19</xdr:row>
      <xdr:rowOff>21167</xdr:rowOff>
    </xdr:from>
    <xdr:to>
      <xdr:col>3</xdr:col>
      <xdr:colOff>10582</xdr:colOff>
      <xdr:row>20</xdr:row>
      <xdr:rowOff>2117</xdr:rowOff>
    </xdr:to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222C9C20-4E02-4425-B876-5C625B175C1B}"/>
            </a:ext>
          </a:extLst>
        </xdr:cNvPr>
        <xdr:cNvSpPr txBox="1"/>
      </xdr:nvSpPr>
      <xdr:spPr>
        <a:xfrm>
          <a:off x="8117415" y="353483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84D75237-C1A0-419E-AEF7-CB5303022C96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FBDAE305-A440-49AE-B8F2-35257A16BAB0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E627E91D-B90A-48AC-8831-0F5FCF418164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21</xdr:row>
      <xdr:rowOff>10582</xdr:rowOff>
    </xdr:from>
    <xdr:to>
      <xdr:col>3</xdr:col>
      <xdr:colOff>10583</xdr:colOff>
      <xdr:row>22</xdr:row>
      <xdr:rowOff>0</xdr:rowOff>
    </xdr:to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49B0F898-E553-47A1-9F6D-0D88740E60E7}"/>
            </a:ext>
          </a:extLst>
        </xdr:cNvPr>
        <xdr:cNvSpPr txBox="1"/>
      </xdr:nvSpPr>
      <xdr:spPr>
        <a:xfrm>
          <a:off x="8113183" y="3884082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20</xdr:row>
      <xdr:rowOff>21167</xdr:rowOff>
    </xdr:from>
    <xdr:to>
      <xdr:col>3</xdr:col>
      <xdr:colOff>10582</xdr:colOff>
      <xdr:row>21</xdr:row>
      <xdr:rowOff>2117</xdr:rowOff>
    </xdr:to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B6C8BC82-7927-423F-8CFA-478C2ABA1800}"/>
            </a:ext>
          </a:extLst>
        </xdr:cNvPr>
        <xdr:cNvSpPr txBox="1"/>
      </xdr:nvSpPr>
      <xdr:spPr>
        <a:xfrm>
          <a:off x="8117415" y="371475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6C77ADBB-AAD0-485B-BD6B-9D043967E46A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E4845B3D-4AF9-4A82-8F00-5A0AF0CC3747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907C6FDF-46D2-4281-86F4-4686DE486AE8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22</xdr:row>
      <xdr:rowOff>10582</xdr:rowOff>
    </xdr:from>
    <xdr:to>
      <xdr:col>3</xdr:col>
      <xdr:colOff>10583</xdr:colOff>
      <xdr:row>23</xdr:row>
      <xdr:rowOff>0</xdr:rowOff>
    </xdr:to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994D7AD7-3C47-4016-8E61-8ABCFF692D4C}"/>
            </a:ext>
          </a:extLst>
        </xdr:cNvPr>
        <xdr:cNvSpPr txBox="1"/>
      </xdr:nvSpPr>
      <xdr:spPr>
        <a:xfrm>
          <a:off x="8113183" y="4063999"/>
          <a:ext cx="14817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21</xdr:row>
      <xdr:rowOff>21167</xdr:rowOff>
    </xdr:from>
    <xdr:to>
      <xdr:col>3</xdr:col>
      <xdr:colOff>10582</xdr:colOff>
      <xdr:row>22</xdr:row>
      <xdr:rowOff>2117</xdr:rowOff>
    </xdr:to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E69E45F4-C02B-4E2E-8045-151DB8FC10D9}"/>
            </a:ext>
          </a:extLst>
        </xdr:cNvPr>
        <xdr:cNvSpPr txBox="1"/>
      </xdr:nvSpPr>
      <xdr:spPr>
        <a:xfrm>
          <a:off x="8117415" y="3894667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144AE276-E76B-45E2-9D93-D74231CFADB2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BF524754-55FC-4025-8295-D72D32E8C0AC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295C71F6-3DBD-422A-8B82-C54139F578A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E48A2290-45B1-4183-B2DA-5A80B9E93A26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A0235189-4AC8-48CF-ADE9-0C8C9903D42D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3E9CB1A8-7E08-4FC3-8609-AE3428C4D4EB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51ED00FC-910C-4776-B771-240B2426C343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1A38009F-C84D-4D38-8DB4-12DAE2475C2F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FF59B1A1-194C-4F57-8414-AA78F1E4303D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D837F4DA-94F9-4D9B-AB85-6BE9C64E7EFD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6FF33EFB-C303-4E1F-A353-3911C086E6FD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8B7817A0-19D0-4560-96B4-FA9B771B457B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46919A44-0D67-4481-A43F-F58F51C53142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6C94350F-B443-42C8-A6C8-F99BF1CB116A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5B421FE4-82FB-481F-B759-D851076FA2A4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FB9F57B3-F3DA-49DB-8C68-65C3691FA1DE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E85EDB48-24D5-4B70-95F2-CCD76A6CE325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A9E95798-90EB-46F6-8B8A-1CD75C546E78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5B2A56B6-1968-46BA-83E0-37586F2A558F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B0FE895A-5838-40BF-A955-17AC904E8EB0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2B3108B1-44D8-42A7-8431-32116DD828B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8C68508C-2CC6-4C12-9D37-67EAC37E3879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A1ADB80F-F73E-4ED7-85B5-F9D20F4765A8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63DDD637-4416-4097-898E-2C84453F1CA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7763268D-6BB8-4D8D-9979-1E84AB7ABD3B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63204DD2-866D-4ADA-95B6-181F364CE38D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C335EE28-00C9-4451-B37C-CFE2C5C371E6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D0B3451C-2148-4A03-BBC1-AEEBDBAA994E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92EE7185-FBA0-49FB-8E3A-77219736FC64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B6C81FE6-BE7B-498E-A237-1399CE749711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25075807-2F56-450D-BCAB-334A828CDE51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D3B11E87-D2EF-4303-998D-4A5B3E66D099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C14F187A-AE04-4C77-B7EE-3378B2969D3F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BBF2E18B-77DC-4113-B207-6DBFE0C3CB79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F9F2C781-2D29-4F98-B400-8617F23CD38B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1B5DD19D-E1DB-4BAF-815C-35BDAB705847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92CB85C1-A893-4F30-B344-6AD4A6676AAC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D5FD95BC-06E6-4A68-8D71-1758798BA820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1274233</xdr:colOff>
      <xdr:row>23</xdr:row>
      <xdr:rowOff>10582</xdr:rowOff>
    </xdr:from>
    <xdr:to>
      <xdr:col>3</xdr:col>
      <xdr:colOff>10583</xdr:colOff>
      <xdr:row>24</xdr:row>
      <xdr:rowOff>0</xdr:rowOff>
    </xdr:to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4827F93D-7BBC-4CC1-BA76-8372138384C5}"/>
            </a:ext>
          </a:extLst>
        </xdr:cNvPr>
        <xdr:cNvSpPr txBox="1"/>
      </xdr:nvSpPr>
      <xdr:spPr>
        <a:xfrm>
          <a:off x="8113183" y="4243915"/>
          <a:ext cx="14817" cy="169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22</xdr:row>
      <xdr:rowOff>21167</xdr:rowOff>
    </xdr:from>
    <xdr:to>
      <xdr:col>3</xdr:col>
      <xdr:colOff>10582</xdr:colOff>
      <xdr:row>23</xdr:row>
      <xdr:rowOff>2117</xdr:rowOff>
    </xdr:to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7EB3EC6B-A84C-4959-9A09-583AAD1AFC75}"/>
            </a:ext>
          </a:extLst>
        </xdr:cNvPr>
        <xdr:cNvSpPr txBox="1"/>
      </xdr:nvSpPr>
      <xdr:spPr>
        <a:xfrm>
          <a:off x="8117415" y="4074584"/>
          <a:ext cx="10584" cy="160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86248F42-47C9-4D1E-B196-8069537BF541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46739B62-9472-4B84-AFE8-256E58A643D8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81EAC74D-EA32-4B4E-9D23-8A50F447BCEE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2535765</xdr:colOff>
      <xdr:row>23</xdr:row>
      <xdr:rowOff>21167</xdr:rowOff>
    </xdr:from>
    <xdr:to>
      <xdr:col>3</xdr:col>
      <xdr:colOff>10582</xdr:colOff>
      <xdr:row>24</xdr:row>
      <xdr:rowOff>2117</xdr:rowOff>
    </xdr:to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6A3ED333-42FB-4D9F-B504-F4C31F462D29}"/>
            </a:ext>
          </a:extLst>
        </xdr:cNvPr>
        <xdr:cNvSpPr txBox="1"/>
      </xdr:nvSpPr>
      <xdr:spPr>
        <a:xfrm>
          <a:off x="8117415" y="4254500"/>
          <a:ext cx="10584" cy="160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2719916</xdr:colOff>
      <xdr:row>11</xdr:row>
      <xdr:rowOff>179916</xdr:rowOff>
    </xdr:from>
    <xdr:to>
      <xdr:col>0</xdr:col>
      <xdr:colOff>4942416</xdr:colOff>
      <xdr:row>12</xdr:row>
      <xdr:rowOff>137583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19916" y="2132541"/>
          <a:ext cx="2222500" cy="14816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63500</xdr:colOff>
      <xdr:row>13</xdr:row>
      <xdr:rowOff>42333</xdr:rowOff>
    </xdr:from>
    <xdr:to>
      <xdr:col>0</xdr:col>
      <xdr:colOff>2370667</xdr:colOff>
      <xdr:row>13</xdr:row>
      <xdr:rowOff>179917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500" y="2375958"/>
          <a:ext cx="2307167" cy="1375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63500</xdr:colOff>
      <xdr:row>44</xdr:row>
      <xdr:rowOff>21167</xdr:rowOff>
    </xdr:from>
    <xdr:to>
      <xdr:col>0</xdr:col>
      <xdr:colOff>762000</xdr:colOff>
      <xdr:row>44</xdr:row>
      <xdr:rowOff>179917</xdr:rowOff>
    </xdr:to>
    <xdr:sp macro="" textlink="">
      <xdr:nvSpPr>
        <xdr:cNvPr id="4" name="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500" y="8326967"/>
          <a:ext cx="698500" cy="158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74083</xdr:colOff>
      <xdr:row>47</xdr:row>
      <xdr:rowOff>21167</xdr:rowOff>
    </xdr:from>
    <xdr:to>
      <xdr:col>0</xdr:col>
      <xdr:colOff>1407583</xdr:colOff>
      <xdr:row>48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4083" y="8898467"/>
          <a:ext cx="1333500" cy="1693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95250</xdr:colOff>
      <xdr:row>51</xdr:row>
      <xdr:rowOff>10583</xdr:rowOff>
    </xdr:from>
    <xdr:to>
      <xdr:col>0</xdr:col>
      <xdr:colOff>941917</xdr:colOff>
      <xdr:row>51</xdr:row>
      <xdr:rowOff>169333</xdr:rowOff>
    </xdr:to>
    <xdr:sp macro="" textlink="">
      <xdr:nvSpPr>
        <xdr:cNvPr id="6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5250" y="9649883"/>
          <a:ext cx="846667" cy="158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2719916</xdr:colOff>
      <xdr:row>11</xdr:row>
      <xdr:rowOff>179916</xdr:rowOff>
    </xdr:from>
    <xdr:to>
      <xdr:col>0</xdr:col>
      <xdr:colOff>4942416</xdr:colOff>
      <xdr:row>12</xdr:row>
      <xdr:rowOff>137583</xdr:rowOff>
    </xdr:to>
    <xdr:sp macro="" textlink="">
      <xdr:nvSpPr>
        <xdr:cNvPr id="7" name="Rectangl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719916" y="2132541"/>
          <a:ext cx="2222500" cy="14816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63500</xdr:colOff>
      <xdr:row>13</xdr:row>
      <xdr:rowOff>42333</xdr:rowOff>
    </xdr:from>
    <xdr:to>
      <xdr:col>0</xdr:col>
      <xdr:colOff>2370667</xdr:colOff>
      <xdr:row>13</xdr:row>
      <xdr:rowOff>179917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3500" y="2375958"/>
          <a:ext cx="2307167" cy="1375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63500</xdr:colOff>
      <xdr:row>44</xdr:row>
      <xdr:rowOff>21167</xdr:rowOff>
    </xdr:from>
    <xdr:to>
      <xdr:col>0</xdr:col>
      <xdr:colOff>762000</xdr:colOff>
      <xdr:row>44</xdr:row>
      <xdr:rowOff>179917</xdr:rowOff>
    </xdr:to>
    <xdr:sp macro="" textlink="">
      <xdr:nvSpPr>
        <xdr:cNvPr id="9" name="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3500" y="8326967"/>
          <a:ext cx="698500" cy="158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74083</xdr:colOff>
      <xdr:row>47</xdr:row>
      <xdr:rowOff>21167</xdr:rowOff>
    </xdr:from>
    <xdr:to>
      <xdr:col>0</xdr:col>
      <xdr:colOff>1407583</xdr:colOff>
      <xdr:row>48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4083" y="8898467"/>
          <a:ext cx="1333500" cy="1693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95250</xdr:colOff>
      <xdr:row>51</xdr:row>
      <xdr:rowOff>10583</xdr:rowOff>
    </xdr:from>
    <xdr:to>
      <xdr:col>0</xdr:col>
      <xdr:colOff>941917</xdr:colOff>
      <xdr:row>51</xdr:row>
      <xdr:rowOff>169333</xdr:rowOff>
    </xdr:to>
    <xdr:sp macro="" textlink="">
      <xdr:nvSpPr>
        <xdr:cNvPr id="11" name="Rectangl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5250" y="9649883"/>
          <a:ext cx="846667" cy="158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u.edu/research/references/forms/pdf/gratuitiontable.pdf" TargetMode="External"/><Relationship Id="rId2" Type="http://schemas.openxmlformats.org/officeDocument/2006/relationships/hyperlink" Target="https://www.mtu.edu/research/sponsored-programs/subaward/" TargetMode="External"/><Relationship Id="rId1" Type="http://schemas.openxmlformats.org/officeDocument/2006/relationships/hyperlink" Target="http://www.mtu.edu/hr/supervisors-admins/hiring/docs/contractor-questionnaire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tu.edu/research/references/facts-figures/pdf/gratabl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mtu.edu/research/references/facts-figures/pdf/gratable.pdf" TargetMode="External"/><Relationship Id="rId1" Type="http://schemas.openxmlformats.org/officeDocument/2006/relationships/hyperlink" Target="http://www.mtu.edu/research/references/training/docs-new/Sample%20Subrecipient%20Commitment%20For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M117"/>
  <sheetViews>
    <sheetView tabSelected="1" zoomScale="90" zoomScaleNormal="90" zoomScaleSheetLayoutView="95" zoomScalePageLayoutView="90" workbookViewId="0">
      <pane ySplit="8" topLeftCell="A9" activePane="bottomLeft" state="frozen"/>
      <selection pane="bottomLeft" activeCell="A25" sqref="A25"/>
    </sheetView>
  </sheetViews>
  <sheetFormatPr defaultColWidth="8.75" defaultRowHeight="14.25" x14ac:dyDescent="0.2"/>
  <cols>
    <col min="1" max="1" width="92.5" style="6" customWidth="1"/>
    <col min="2" max="2" width="14" style="12" customWidth="1"/>
    <col min="3" max="3" width="14.625" style="12" customWidth="1"/>
    <col min="4" max="4" width="14.375" style="12" customWidth="1"/>
    <col min="5" max="5" width="14.875" style="9" customWidth="1"/>
    <col min="6" max="6" width="15" style="9" customWidth="1"/>
    <col min="7" max="16384" width="8.75" style="9"/>
  </cols>
  <sheetData>
    <row r="1" spans="1:6" ht="6.75" customHeight="1" x14ac:dyDescent="0.2">
      <c r="A1" s="81"/>
    </row>
    <row r="2" spans="1:6" ht="15" x14ac:dyDescent="0.25">
      <c r="A2" s="1" t="s">
        <v>64</v>
      </c>
      <c r="B2" s="7"/>
      <c r="C2" s="7"/>
      <c r="D2" s="7"/>
      <c r="E2" s="8"/>
      <c r="F2" s="8"/>
    </row>
    <row r="3" spans="1:6" ht="15" x14ac:dyDescent="0.25">
      <c r="A3" s="2" t="s">
        <v>32</v>
      </c>
      <c r="B3" s="10" t="s">
        <v>3</v>
      </c>
      <c r="C3" s="10" t="s">
        <v>4</v>
      </c>
      <c r="D3" s="10" t="s">
        <v>5</v>
      </c>
      <c r="E3" s="10" t="s">
        <v>5</v>
      </c>
      <c r="F3" s="10" t="s">
        <v>5</v>
      </c>
    </row>
    <row r="4" spans="1:6" ht="15" x14ac:dyDescent="0.25">
      <c r="A4" s="2" t="s">
        <v>1</v>
      </c>
      <c r="B4" s="10" t="s">
        <v>6</v>
      </c>
      <c r="C4" s="10" t="s">
        <v>7</v>
      </c>
      <c r="D4" s="10" t="s">
        <v>3</v>
      </c>
      <c r="E4" s="10" t="s">
        <v>4</v>
      </c>
      <c r="F4" s="10" t="s">
        <v>8</v>
      </c>
    </row>
    <row r="5" spans="1:6" ht="15" customHeight="1" x14ac:dyDescent="0.25">
      <c r="A5" s="2" t="s">
        <v>33</v>
      </c>
      <c r="B5" s="57" t="s">
        <v>31</v>
      </c>
      <c r="C5" s="57" t="s">
        <v>31</v>
      </c>
      <c r="D5" s="11" t="s">
        <v>6</v>
      </c>
      <c r="E5" s="11" t="s">
        <v>7</v>
      </c>
      <c r="F5" s="11" t="s">
        <v>9</v>
      </c>
    </row>
    <row r="6" spans="1:6" ht="14.25" customHeight="1" x14ac:dyDescent="0.25">
      <c r="A6" s="2" t="s">
        <v>2</v>
      </c>
      <c r="B6" s="11"/>
      <c r="C6" s="11"/>
      <c r="D6" s="11"/>
      <c r="E6" s="11"/>
      <c r="F6" s="11"/>
    </row>
    <row r="7" spans="1:6" ht="14.25" customHeight="1" x14ac:dyDescent="0.25">
      <c r="A7" s="2" t="s">
        <v>34</v>
      </c>
      <c r="B7" s="11"/>
      <c r="C7" s="11"/>
      <c r="D7" s="11"/>
      <c r="E7" s="11"/>
      <c r="F7" s="11"/>
    </row>
    <row r="8" spans="1:6" ht="14.25" customHeight="1" x14ac:dyDescent="0.25">
      <c r="A8" s="2" t="s">
        <v>35</v>
      </c>
      <c r="B8" s="11"/>
      <c r="C8" s="11"/>
      <c r="D8" s="11"/>
      <c r="E8" s="11"/>
      <c r="F8" s="11"/>
    </row>
    <row r="9" spans="1:6" ht="9.75" customHeight="1" x14ac:dyDescent="0.25">
      <c r="A9" s="2"/>
      <c r="B9" s="11"/>
      <c r="C9" s="11"/>
      <c r="D9" s="11"/>
      <c r="E9" s="11"/>
      <c r="F9" s="11"/>
    </row>
    <row r="10" spans="1:6" ht="15" x14ac:dyDescent="0.25">
      <c r="A10" s="53" t="s">
        <v>10</v>
      </c>
      <c r="B10" s="9"/>
      <c r="C10" s="9"/>
    </row>
    <row r="11" spans="1:6" x14ac:dyDescent="0.2">
      <c r="A11" s="6" t="s">
        <v>110</v>
      </c>
      <c r="B11" s="13">
        <v>0</v>
      </c>
      <c r="C11" s="13">
        <v>0</v>
      </c>
      <c r="D11" s="7">
        <f>SUM(B11)</f>
        <v>0</v>
      </c>
      <c r="E11" s="7">
        <f>SUM(C11)</f>
        <v>0</v>
      </c>
      <c r="F11" s="7">
        <f>SUM(D11, E11)</f>
        <v>0</v>
      </c>
    </row>
    <row r="12" spans="1:6" x14ac:dyDescent="0.2">
      <c r="A12" s="6" t="s">
        <v>111</v>
      </c>
      <c r="B12" s="13">
        <v>0</v>
      </c>
      <c r="C12" s="13">
        <v>0</v>
      </c>
      <c r="D12" s="7">
        <f t="shared" ref="D12:D27" si="0">SUM(B12)</f>
        <v>0</v>
      </c>
      <c r="E12" s="7">
        <f t="shared" ref="E12:E27" si="1">SUM(C12)</f>
        <v>0</v>
      </c>
      <c r="F12" s="7">
        <f t="shared" ref="F12:F27" si="2">SUM(D12, E12)</f>
        <v>0</v>
      </c>
    </row>
    <row r="13" spans="1:6" x14ac:dyDescent="0.2">
      <c r="A13" s="6" t="s">
        <v>110</v>
      </c>
      <c r="B13" s="13">
        <v>0</v>
      </c>
      <c r="C13" s="13">
        <v>0</v>
      </c>
      <c r="D13" s="7">
        <f t="shared" si="0"/>
        <v>0</v>
      </c>
      <c r="E13" s="7">
        <f t="shared" si="1"/>
        <v>0</v>
      </c>
      <c r="F13" s="7">
        <f t="shared" si="2"/>
        <v>0</v>
      </c>
    </row>
    <row r="14" spans="1:6" x14ac:dyDescent="0.2">
      <c r="A14" s="6" t="s">
        <v>111</v>
      </c>
      <c r="B14" s="13">
        <v>0</v>
      </c>
      <c r="C14" s="13">
        <v>0</v>
      </c>
      <c r="D14" s="7">
        <f t="shared" si="0"/>
        <v>0</v>
      </c>
      <c r="E14" s="7">
        <f t="shared" si="1"/>
        <v>0</v>
      </c>
      <c r="F14" s="7">
        <f t="shared" si="2"/>
        <v>0</v>
      </c>
    </row>
    <row r="15" spans="1:6" x14ac:dyDescent="0.2">
      <c r="A15" s="78" t="s">
        <v>113</v>
      </c>
      <c r="B15" s="13">
        <v>0</v>
      </c>
      <c r="C15" s="13">
        <v>0</v>
      </c>
      <c r="D15" s="7">
        <f t="shared" si="0"/>
        <v>0</v>
      </c>
      <c r="E15" s="7">
        <f t="shared" si="1"/>
        <v>0</v>
      </c>
      <c r="F15" s="7">
        <f t="shared" si="2"/>
        <v>0</v>
      </c>
    </row>
    <row r="16" spans="1:6" ht="14.25" customHeight="1" x14ac:dyDescent="0.2">
      <c r="A16" s="79" t="s">
        <v>112</v>
      </c>
      <c r="B16" s="13">
        <v>0</v>
      </c>
      <c r="C16" s="13">
        <v>0</v>
      </c>
      <c r="D16" s="7">
        <f t="shared" si="0"/>
        <v>0</v>
      </c>
      <c r="E16" s="7">
        <f t="shared" si="1"/>
        <v>0</v>
      </c>
      <c r="F16" s="7">
        <f t="shared" si="2"/>
        <v>0</v>
      </c>
    </row>
    <row r="17" spans="1:247" x14ac:dyDescent="0.2">
      <c r="A17" s="6" t="s">
        <v>114</v>
      </c>
      <c r="B17" s="13">
        <v>0</v>
      </c>
      <c r="C17" s="13">
        <v>0</v>
      </c>
      <c r="D17" s="7">
        <f t="shared" si="0"/>
        <v>0</v>
      </c>
      <c r="E17" s="7">
        <f t="shared" si="1"/>
        <v>0</v>
      </c>
      <c r="F17" s="7">
        <f t="shared" si="2"/>
        <v>0</v>
      </c>
    </row>
    <row r="18" spans="1:247" x14ac:dyDescent="0.2">
      <c r="A18" s="6" t="s">
        <v>114</v>
      </c>
      <c r="B18" s="13">
        <v>0</v>
      </c>
      <c r="C18" s="13">
        <v>0</v>
      </c>
      <c r="D18" s="7">
        <f t="shared" si="0"/>
        <v>0</v>
      </c>
      <c r="E18" s="7">
        <f t="shared" si="1"/>
        <v>0</v>
      </c>
      <c r="F18" s="7">
        <f t="shared" si="2"/>
        <v>0</v>
      </c>
    </row>
    <row r="19" spans="1:247" x14ac:dyDescent="0.2">
      <c r="A19" s="6" t="s">
        <v>114</v>
      </c>
      <c r="B19" s="13">
        <v>0</v>
      </c>
      <c r="C19" s="13">
        <v>0</v>
      </c>
      <c r="D19" s="7">
        <f t="shared" si="0"/>
        <v>0</v>
      </c>
      <c r="E19" s="7">
        <f t="shared" si="1"/>
        <v>0</v>
      </c>
      <c r="F19" s="7">
        <f t="shared" si="2"/>
        <v>0</v>
      </c>
    </row>
    <row r="20" spans="1:247" x14ac:dyDescent="0.2">
      <c r="A20" s="6" t="s">
        <v>114</v>
      </c>
      <c r="B20" s="13">
        <v>0</v>
      </c>
      <c r="C20" s="13">
        <v>0</v>
      </c>
      <c r="D20" s="7">
        <f t="shared" ref="D20:D23" si="3">SUM(B20)</f>
        <v>0</v>
      </c>
      <c r="E20" s="7">
        <f t="shared" ref="E20:E23" si="4">SUM(C20)</f>
        <v>0</v>
      </c>
      <c r="F20" s="7">
        <f t="shared" ref="F20:F23" si="5">SUM(D20, E20)</f>
        <v>0</v>
      </c>
    </row>
    <row r="21" spans="1:247" x14ac:dyDescent="0.2">
      <c r="A21" s="6" t="s">
        <v>114</v>
      </c>
      <c r="B21" s="13">
        <v>0</v>
      </c>
      <c r="C21" s="13">
        <v>0</v>
      </c>
      <c r="D21" s="7">
        <f t="shared" si="3"/>
        <v>0</v>
      </c>
      <c r="E21" s="7">
        <f t="shared" si="4"/>
        <v>0</v>
      </c>
      <c r="F21" s="7">
        <f t="shared" si="5"/>
        <v>0</v>
      </c>
    </row>
    <row r="22" spans="1:247" x14ac:dyDescent="0.2">
      <c r="A22" s="6" t="s">
        <v>114</v>
      </c>
      <c r="B22" s="13">
        <v>0</v>
      </c>
      <c r="C22" s="13">
        <v>0</v>
      </c>
      <c r="D22" s="7">
        <f t="shared" si="3"/>
        <v>0</v>
      </c>
      <c r="E22" s="7">
        <f t="shared" si="4"/>
        <v>0</v>
      </c>
      <c r="F22" s="7">
        <f t="shared" si="5"/>
        <v>0</v>
      </c>
    </row>
    <row r="23" spans="1:247" x14ac:dyDescent="0.2">
      <c r="A23" s="6" t="s">
        <v>114</v>
      </c>
      <c r="B23" s="13">
        <v>0</v>
      </c>
      <c r="C23" s="13">
        <v>0</v>
      </c>
      <c r="D23" s="7">
        <f t="shared" si="3"/>
        <v>0</v>
      </c>
      <c r="E23" s="7">
        <f t="shared" si="4"/>
        <v>0</v>
      </c>
      <c r="F23" s="7">
        <f t="shared" si="5"/>
        <v>0</v>
      </c>
    </row>
    <row r="24" spans="1:247" x14ac:dyDescent="0.2">
      <c r="A24" s="6" t="s">
        <v>115</v>
      </c>
      <c r="B24" s="13">
        <v>0</v>
      </c>
      <c r="C24" s="13">
        <v>0</v>
      </c>
      <c r="D24" s="7">
        <f t="shared" si="0"/>
        <v>0</v>
      </c>
      <c r="E24" s="7">
        <f t="shared" si="1"/>
        <v>0</v>
      </c>
      <c r="F24" s="7">
        <f t="shared" si="2"/>
        <v>0</v>
      </c>
    </row>
    <row r="25" spans="1:247" x14ac:dyDescent="0.2">
      <c r="A25" s="80" t="s">
        <v>24</v>
      </c>
      <c r="B25" s="13">
        <v>0</v>
      </c>
      <c r="C25" s="13">
        <v>0</v>
      </c>
      <c r="D25" s="7">
        <f t="shared" si="0"/>
        <v>0</v>
      </c>
      <c r="E25" s="7">
        <f t="shared" si="1"/>
        <v>0</v>
      </c>
      <c r="F25" s="7">
        <f t="shared" si="2"/>
        <v>0</v>
      </c>
    </row>
    <row r="26" spans="1:247" x14ac:dyDescent="0.2">
      <c r="A26" s="80" t="s">
        <v>25</v>
      </c>
      <c r="B26" s="13">
        <v>0</v>
      </c>
      <c r="C26" s="13">
        <v>0</v>
      </c>
      <c r="D26" s="7">
        <f t="shared" si="0"/>
        <v>0</v>
      </c>
      <c r="E26" s="7">
        <f t="shared" si="1"/>
        <v>0</v>
      </c>
      <c r="F26" s="7">
        <f t="shared" si="2"/>
        <v>0</v>
      </c>
    </row>
    <row r="27" spans="1:247" ht="15" x14ac:dyDescent="0.25">
      <c r="A27" s="53" t="s">
        <v>11</v>
      </c>
      <c r="B27" s="14">
        <f>SUM(B11:B26)</f>
        <v>0</v>
      </c>
      <c r="C27" s="14">
        <f t="shared" ref="C27" si="6">SUM(C11:C26)</f>
        <v>0</v>
      </c>
      <c r="D27" s="7">
        <f t="shared" si="0"/>
        <v>0</v>
      </c>
      <c r="E27" s="7">
        <f t="shared" si="1"/>
        <v>0</v>
      </c>
      <c r="F27" s="7">
        <f t="shared" si="2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</row>
    <row r="28" spans="1:247" x14ac:dyDescent="0.2">
      <c r="A28" s="55"/>
    </row>
    <row r="29" spans="1:247" ht="15" x14ac:dyDescent="0.25">
      <c r="A29" s="53" t="s">
        <v>12</v>
      </c>
    </row>
    <row r="30" spans="1:247" x14ac:dyDescent="0.2">
      <c r="A30" s="3" t="s">
        <v>109</v>
      </c>
      <c r="B30" s="7">
        <f>MasterPage!B24*B24</f>
        <v>0</v>
      </c>
      <c r="C30" s="7">
        <f>MasterPage!B24*C24</f>
        <v>0</v>
      </c>
      <c r="D30" s="7">
        <f t="shared" ref="D30:E34" si="7">SUM(B30)</f>
        <v>0</v>
      </c>
      <c r="E30" s="7">
        <f t="shared" si="7"/>
        <v>0</v>
      </c>
      <c r="F30" s="7">
        <f>SUM(D30, E30)</f>
        <v>0</v>
      </c>
    </row>
    <row r="31" spans="1:247" x14ac:dyDescent="0.2">
      <c r="A31" s="3" t="s">
        <v>108</v>
      </c>
      <c r="B31" s="7">
        <f>MasterPage!B25*SUM(B12,B14,B17,B18,B19,B20,B21,B22,B23)</f>
        <v>0</v>
      </c>
      <c r="C31" s="7">
        <f>MasterPage!B25*SUM(C12,C14,C17,C18,C19,C20,C21,C22,C23)</f>
        <v>0</v>
      </c>
      <c r="D31" s="7">
        <f t="shared" si="7"/>
        <v>0</v>
      </c>
      <c r="E31" s="7">
        <f t="shared" si="7"/>
        <v>0</v>
      </c>
      <c r="F31" s="7">
        <f t="shared" ref="F31:F34" si="8">SUM(D31, E31)</f>
        <v>0</v>
      </c>
    </row>
    <row r="32" spans="1:247" x14ac:dyDescent="0.2">
      <c r="A32" s="3" t="s">
        <v>107</v>
      </c>
      <c r="B32" s="7">
        <f>MasterPage!$B$26*SUM(B11,B13)</f>
        <v>0</v>
      </c>
      <c r="C32" s="7">
        <f>MasterPage!$B$26*SUM(C11,C13)</f>
        <v>0</v>
      </c>
      <c r="D32" s="7">
        <f t="shared" si="7"/>
        <v>0</v>
      </c>
      <c r="E32" s="7">
        <f t="shared" si="7"/>
        <v>0</v>
      </c>
      <c r="F32" s="7">
        <f t="shared" si="8"/>
        <v>0</v>
      </c>
    </row>
    <row r="33" spans="1:247" x14ac:dyDescent="0.2">
      <c r="A33" s="3" t="s">
        <v>106</v>
      </c>
      <c r="B33" s="7">
        <f>MasterPage!$B$27*SUM(B15,B16)</f>
        <v>0</v>
      </c>
      <c r="C33" s="7">
        <f>MasterPage!$B$27*SUM(C15,C16)</f>
        <v>0</v>
      </c>
      <c r="D33" s="7">
        <f t="shared" si="7"/>
        <v>0</v>
      </c>
      <c r="E33" s="7">
        <f t="shared" si="7"/>
        <v>0</v>
      </c>
      <c r="F33" s="7">
        <f t="shared" si="8"/>
        <v>0</v>
      </c>
    </row>
    <row r="34" spans="1:247" ht="15" x14ac:dyDescent="0.25">
      <c r="A34" s="53" t="s">
        <v>13</v>
      </c>
      <c r="B34" s="14">
        <f>SUM(B30:B33)</f>
        <v>0</v>
      </c>
      <c r="C34" s="14">
        <f>SUM(C30:C33)</f>
        <v>0</v>
      </c>
      <c r="D34" s="7">
        <f t="shared" si="7"/>
        <v>0</v>
      </c>
      <c r="E34" s="7">
        <f t="shared" si="7"/>
        <v>0</v>
      </c>
      <c r="F34" s="7">
        <f t="shared" si="8"/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</row>
    <row r="35" spans="1:247" ht="15" x14ac:dyDescent="0.25">
      <c r="A35" s="55"/>
      <c r="B35" s="16"/>
      <c r="C35" s="16"/>
      <c r="D35" s="16"/>
      <c r="E35" s="16"/>
      <c r="F35" s="16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</row>
    <row r="36" spans="1:247" ht="15" x14ac:dyDescent="0.25">
      <c r="A36" s="53" t="s">
        <v>14</v>
      </c>
      <c r="B36" s="14">
        <f>SUM(B27,B34)</f>
        <v>0</v>
      </c>
      <c r="C36" s="14">
        <f t="shared" ref="C36" si="9">SUM(C27,C34)</f>
        <v>0</v>
      </c>
      <c r="D36" s="14">
        <f>SUM(B36)</f>
        <v>0</v>
      </c>
      <c r="E36" s="14">
        <f>SUM(C36)</f>
        <v>0</v>
      </c>
      <c r="F36" s="14">
        <f>SUM(D36, E36)</f>
        <v>0</v>
      </c>
    </row>
    <row r="37" spans="1:247" ht="15" x14ac:dyDescent="0.25">
      <c r="A37" s="55"/>
      <c r="B37" s="16"/>
      <c r="C37" s="16"/>
      <c r="D37" s="16"/>
      <c r="E37" s="16"/>
      <c r="F37" s="14"/>
    </row>
    <row r="38" spans="1:247" ht="15" x14ac:dyDescent="0.25">
      <c r="A38" s="1" t="s">
        <v>81</v>
      </c>
      <c r="B38" s="13">
        <v>0</v>
      </c>
      <c r="C38" s="13">
        <v>0</v>
      </c>
      <c r="D38" s="7">
        <f>SUM(B38)</f>
        <v>0</v>
      </c>
      <c r="E38" s="7">
        <f>SUM(C38)</f>
        <v>0</v>
      </c>
      <c r="F38" s="7">
        <f t="shared" ref="F38:F65" si="10">SUM(D38, E38)</f>
        <v>0</v>
      </c>
    </row>
    <row r="39" spans="1:247" ht="15" x14ac:dyDescent="0.25">
      <c r="A39" s="1" t="s">
        <v>82</v>
      </c>
      <c r="B39" s="13">
        <v>0</v>
      </c>
      <c r="C39" s="13">
        <v>0</v>
      </c>
      <c r="D39" s="7">
        <f>SUM(B39)</f>
        <v>0</v>
      </c>
      <c r="E39" s="7">
        <f>SUM(C39)</f>
        <v>0</v>
      </c>
      <c r="F39" s="7">
        <f t="shared" si="10"/>
        <v>0</v>
      </c>
    </row>
    <row r="40" spans="1:247" ht="15" x14ac:dyDescent="0.25">
      <c r="A40" s="55"/>
      <c r="E40" s="12"/>
      <c r="F40" s="14"/>
    </row>
    <row r="41" spans="1:247" ht="15" x14ac:dyDescent="0.25">
      <c r="A41" s="1" t="s">
        <v>55</v>
      </c>
      <c r="B41" s="13">
        <v>0</v>
      </c>
      <c r="C41" s="13">
        <v>0</v>
      </c>
      <c r="D41" s="7">
        <f>SUM(B41)</f>
        <v>0</v>
      </c>
      <c r="E41" s="7">
        <f>SUM(C41)</f>
        <v>0</v>
      </c>
      <c r="F41" s="7">
        <f t="shared" si="10"/>
        <v>0</v>
      </c>
    </row>
    <row r="42" spans="1:247" ht="15" x14ac:dyDescent="0.25">
      <c r="A42" s="1" t="s">
        <v>19</v>
      </c>
      <c r="B42" s="13">
        <v>0</v>
      </c>
      <c r="C42" s="13">
        <v>0</v>
      </c>
      <c r="D42" s="7">
        <f>SUM(B42)</f>
        <v>0</v>
      </c>
      <c r="E42" s="7">
        <f>SUM(C42)</f>
        <v>0</v>
      </c>
      <c r="F42" s="7">
        <f t="shared" si="10"/>
        <v>0</v>
      </c>
    </row>
    <row r="43" spans="1:247" x14ac:dyDescent="0.2">
      <c r="A43" s="55"/>
      <c r="B43" s="17"/>
      <c r="C43" s="17"/>
      <c r="D43" s="7"/>
      <c r="E43" s="7"/>
      <c r="F43" s="7"/>
    </row>
    <row r="44" spans="1:247" ht="15" x14ac:dyDescent="0.25">
      <c r="A44" s="1" t="s">
        <v>38</v>
      </c>
      <c r="B44" s="17"/>
      <c r="C44" s="17"/>
      <c r="D44" s="7"/>
      <c r="E44" s="7"/>
      <c r="F44" s="7"/>
    </row>
    <row r="45" spans="1:247" x14ac:dyDescent="0.2">
      <c r="A45" s="3" t="s">
        <v>39</v>
      </c>
      <c r="B45" s="13">
        <v>0</v>
      </c>
      <c r="C45" s="13">
        <v>0</v>
      </c>
      <c r="D45" s="7">
        <f>B45</f>
        <v>0</v>
      </c>
      <c r="E45" s="7">
        <f>C45</f>
        <v>0</v>
      </c>
      <c r="F45" s="7">
        <f>SUM(D45:E45)</f>
        <v>0</v>
      </c>
    </row>
    <row r="46" spans="1:247" x14ac:dyDescent="0.2">
      <c r="A46" s="3" t="s">
        <v>40</v>
      </c>
      <c r="B46" s="13">
        <v>0</v>
      </c>
      <c r="C46" s="13">
        <v>0</v>
      </c>
      <c r="D46" s="7">
        <f t="shared" ref="D46:D48" si="11">B46</f>
        <v>0</v>
      </c>
      <c r="E46" s="7">
        <f t="shared" ref="E46:E48" si="12">C46</f>
        <v>0</v>
      </c>
      <c r="F46" s="7">
        <f t="shared" ref="F46:F48" si="13">SUM(D46:E46)</f>
        <v>0</v>
      </c>
    </row>
    <row r="47" spans="1:247" x14ac:dyDescent="0.2">
      <c r="A47" s="3" t="s">
        <v>41</v>
      </c>
      <c r="B47" s="13">
        <v>0</v>
      </c>
      <c r="C47" s="13">
        <v>0</v>
      </c>
      <c r="D47" s="7">
        <f t="shared" si="11"/>
        <v>0</v>
      </c>
      <c r="E47" s="7">
        <f t="shared" si="12"/>
        <v>0</v>
      </c>
      <c r="F47" s="7">
        <f t="shared" si="13"/>
        <v>0</v>
      </c>
    </row>
    <row r="48" spans="1:247" x14ac:dyDescent="0.2">
      <c r="A48" s="3" t="s">
        <v>23</v>
      </c>
      <c r="B48" s="13">
        <v>0</v>
      </c>
      <c r="C48" s="13">
        <v>0</v>
      </c>
      <c r="D48" s="7">
        <f t="shared" si="11"/>
        <v>0</v>
      </c>
      <c r="E48" s="7">
        <f t="shared" si="12"/>
        <v>0</v>
      </c>
      <c r="F48" s="7">
        <f t="shared" si="13"/>
        <v>0</v>
      </c>
    </row>
    <row r="49" spans="1:6" ht="15" x14ac:dyDescent="0.25">
      <c r="A49" s="55"/>
      <c r="B49" s="16"/>
      <c r="C49" s="16"/>
      <c r="D49" s="16"/>
      <c r="E49" s="16"/>
      <c r="F49" s="14"/>
    </row>
    <row r="50" spans="1:6" ht="15" x14ac:dyDescent="0.25">
      <c r="A50" s="53" t="s">
        <v>15</v>
      </c>
      <c r="F50" s="7">
        <f t="shared" si="10"/>
        <v>0</v>
      </c>
    </row>
    <row r="51" spans="1:6" x14ac:dyDescent="0.2">
      <c r="A51" s="52" t="s">
        <v>56</v>
      </c>
      <c r="B51" s="13">
        <v>0</v>
      </c>
      <c r="C51" s="13">
        <v>0</v>
      </c>
      <c r="D51" s="7">
        <f t="shared" ref="D51:E53" si="14">SUM(B51)</f>
        <v>0</v>
      </c>
      <c r="E51" s="7">
        <f t="shared" si="14"/>
        <v>0</v>
      </c>
      <c r="F51" s="7">
        <f t="shared" si="10"/>
        <v>0</v>
      </c>
    </row>
    <row r="52" spans="1:6" x14ac:dyDescent="0.2">
      <c r="A52" s="3" t="s">
        <v>21</v>
      </c>
      <c r="B52" s="13">
        <v>0</v>
      </c>
      <c r="C52" s="13">
        <v>0</v>
      </c>
      <c r="D52" s="7">
        <f t="shared" si="14"/>
        <v>0</v>
      </c>
      <c r="E52" s="7">
        <f t="shared" si="14"/>
        <v>0</v>
      </c>
      <c r="F52" s="7">
        <f t="shared" si="10"/>
        <v>0</v>
      </c>
    </row>
    <row r="53" spans="1:6" x14ac:dyDescent="0.2">
      <c r="A53" s="3" t="s">
        <v>37</v>
      </c>
      <c r="B53" s="13">
        <v>0</v>
      </c>
      <c r="C53" s="13">
        <v>0</v>
      </c>
      <c r="D53" s="7">
        <f t="shared" si="14"/>
        <v>0</v>
      </c>
      <c r="E53" s="7">
        <f t="shared" si="14"/>
        <v>0</v>
      </c>
      <c r="F53" s="7">
        <f t="shared" si="10"/>
        <v>0</v>
      </c>
    </row>
    <row r="54" spans="1:6" ht="13.5" customHeight="1" x14ac:dyDescent="0.2">
      <c r="A54" s="82" t="s">
        <v>54</v>
      </c>
      <c r="B54" s="13">
        <v>0</v>
      </c>
      <c r="C54" s="18"/>
      <c r="D54" s="7">
        <f>SUM(B54)</f>
        <v>0</v>
      </c>
      <c r="E54" s="12"/>
      <c r="F54" s="7">
        <f t="shared" si="10"/>
        <v>0</v>
      </c>
    </row>
    <row r="55" spans="1:6" x14ac:dyDescent="0.2">
      <c r="A55" s="3" t="s">
        <v>53</v>
      </c>
      <c r="B55" s="13">
        <v>0</v>
      </c>
      <c r="C55" s="18"/>
      <c r="D55" s="7">
        <f>SUM(B55)</f>
        <v>0</v>
      </c>
      <c r="E55" s="12"/>
      <c r="F55" s="7">
        <f t="shared" si="10"/>
        <v>0</v>
      </c>
    </row>
    <row r="56" spans="1:6" x14ac:dyDescent="0.2">
      <c r="A56" s="58" t="s">
        <v>54</v>
      </c>
      <c r="B56" s="13">
        <v>0</v>
      </c>
      <c r="C56" s="18"/>
      <c r="D56" s="7">
        <f t="shared" ref="D56:D59" si="15">SUM(B56)</f>
        <v>0</v>
      </c>
      <c r="E56" s="12"/>
      <c r="F56" s="7">
        <f t="shared" si="10"/>
        <v>0</v>
      </c>
    </row>
    <row r="57" spans="1:6" x14ac:dyDescent="0.2">
      <c r="A57" s="3" t="s">
        <v>53</v>
      </c>
      <c r="B57" s="13">
        <v>0</v>
      </c>
      <c r="C57" s="18"/>
      <c r="D57" s="7">
        <f t="shared" si="15"/>
        <v>0</v>
      </c>
      <c r="E57" s="12"/>
      <c r="F57" s="7">
        <f t="shared" si="10"/>
        <v>0</v>
      </c>
    </row>
    <row r="58" spans="1:6" x14ac:dyDescent="0.2">
      <c r="A58" s="58" t="s">
        <v>54</v>
      </c>
      <c r="B58" s="13">
        <v>0</v>
      </c>
      <c r="C58" s="18"/>
      <c r="D58" s="7">
        <f t="shared" si="15"/>
        <v>0</v>
      </c>
      <c r="E58" s="12"/>
      <c r="F58" s="7">
        <f t="shared" si="10"/>
        <v>0</v>
      </c>
    </row>
    <row r="59" spans="1:6" x14ac:dyDescent="0.2">
      <c r="A59" s="3" t="s">
        <v>53</v>
      </c>
      <c r="B59" s="13">
        <v>0</v>
      </c>
      <c r="C59" s="18"/>
      <c r="D59" s="7">
        <f t="shared" si="15"/>
        <v>0</v>
      </c>
      <c r="E59" s="12"/>
      <c r="F59" s="7">
        <f t="shared" si="10"/>
        <v>0</v>
      </c>
    </row>
    <row r="60" spans="1:6" x14ac:dyDescent="0.2">
      <c r="A60" s="3" t="s">
        <v>22</v>
      </c>
      <c r="B60" s="13">
        <v>0</v>
      </c>
      <c r="C60" s="13">
        <v>0</v>
      </c>
      <c r="D60" s="7">
        <f>SUM(B60)</f>
        <v>0</v>
      </c>
      <c r="E60" s="7">
        <f>SUM(C60)</f>
        <v>0</v>
      </c>
      <c r="F60" s="7">
        <f t="shared" si="10"/>
        <v>0</v>
      </c>
    </row>
    <row r="61" spans="1:6" x14ac:dyDescent="0.2">
      <c r="A61" s="3" t="s">
        <v>23</v>
      </c>
      <c r="B61" s="13">
        <v>0</v>
      </c>
      <c r="C61" s="13">
        <v>0</v>
      </c>
      <c r="D61" s="7">
        <f t="shared" ref="D61:D64" si="16">SUM(B61)</f>
        <v>0</v>
      </c>
      <c r="E61" s="7">
        <f>SUM(C61)</f>
        <v>0</v>
      </c>
      <c r="F61" s="7">
        <f t="shared" si="10"/>
        <v>0</v>
      </c>
    </row>
    <row r="62" spans="1:6" ht="13.5" customHeight="1" x14ac:dyDescent="0.2">
      <c r="A62" s="52" t="s">
        <v>57</v>
      </c>
      <c r="B62" s="13">
        <v>0</v>
      </c>
      <c r="C62" s="13">
        <v>0</v>
      </c>
      <c r="D62" s="7">
        <f t="shared" si="16"/>
        <v>0</v>
      </c>
      <c r="E62" s="7">
        <f>SUM(C62)</f>
        <v>0</v>
      </c>
      <c r="F62" s="7">
        <f t="shared" si="10"/>
        <v>0</v>
      </c>
    </row>
    <row r="63" spans="1:6" ht="14.65" customHeight="1" x14ac:dyDescent="0.25">
      <c r="A63" s="55"/>
      <c r="B63" s="59"/>
      <c r="C63" s="59"/>
      <c r="D63" s="7">
        <f t="shared" si="16"/>
        <v>0</v>
      </c>
      <c r="E63" s="7">
        <f>SUM(C63)</f>
        <v>0</v>
      </c>
      <c r="F63" s="14">
        <f t="shared" si="10"/>
        <v>0</v>
      </c>
    </row>
    <row r="64" spans="1:6" ht="15" x14ac:dyDescent="0.25">
      <c r="A64" s="53" t="s">
        <v>58</v>
      </c>
      <c r="B64" s="14">
        <f>SUM(B51:B62)</f>
        <v>0</v>
      </c>
      <c r="C64" s="14">
        <f t="shared" ref="C64" si="17">SUM(C51:C62)</f>
        <v>0</v>
      </c>
      <c r="D64" s="7">
        <f t="shared" si="16"/>
        <v>0</v>
      </c>
      <c r="E64" s="7">
        <f>SUM(C64)</f>
        <v>0</v>
      </c>
      <c r="F64" s="14">
        <f t="shared" si="10"/>
        <v>0</v>
      </c>
    </row>
    <row r="65" spans="1:247" ht="14.65" customHeight="1" x14ac:dyDescent="0.2">
      <c r="A65" s="55"/>
      <c r="F65" s="7">
        <f t="shared" si="10"/>
        <v>0</v>
      </c>
    </row>
    <row r="66" spans="1:247" ht="15" x14ac:dyDescent="0.25">
      <c r="A66" s="53" t="s">
        <v>20</v>
      </c>
      <c r="B66" s="14">
        <f>SUM(B36,B38,B39,B41,B42,B45,B46,B47,B48,B64)</f>
        <v>0</v>
      </c>
      <c r="C66" s="14">
        <f t="shared" ref="C66:E66" si="18">SUM(C36,C38,C39,C41,C42,C45,C46,C47,C48,C64)</f>
        <v>0</v>
      </c>
      <c r="D66" s="14">
        <f t="shared" si="18"/>
        <v>0</v>
      </c>
      <c r="E66" s="14">
        <f t="shared" si="18"/>
        <v>0</v>
      </c>
      <c r="F66" s="14">
        <f>SUM(D66, E66)</f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</row>
    <row r="67" spans="1:247" ht="14.65" customHeight="1" x14ac:dyDescent="0.25">
      <c r="A67" s="55"/>
      <c r="B67" s="16"/>
      <c r="C67" s="16"/>
      <c r="D67" s="16"/>
      <c r="E67" s="16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</row>
    <row r="68" spans="1:247" ht="15" x14ac:dyDescent="0.25">
      <c r="A68" s="76" t="s">
        <v>63</v>
      </c>
      <c r="B68" s="14">
        <f>SUM(B36,B41,B42,B51,B52,B53,B54,B56,B58,B60,B61)</f>
        <v>0</v>
      </c>
      <c r="C68" s="14">
        <f>SUM(C36,C41,C42,C51,C52,C53,C54,C56,C58,C60,C61)</f>
        <v>0</v>
      </c>
      <c r="D68" s="14">
        <f>B68</f>
        <v>0</v>
      </c>
      <c r="E68" s="14">
        <f>C68</f>
        <v>0</v>
      </c>
      <c r="F68" s="14">
        <f>D68+E68</f>
        <v>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</row>
    <row r="69" spans="1:247" ht="15" x14ac:dyDescent="0.25">
      <c r="A69" s="55"/>
      <c r="B69" s="16"/>
      <c r="C69" s="16"/>
      <c r="D69" s="16"/>
      <c r="E69" s="16"/>
      <c r="F69" s="16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</row>
    <row r="70" spans="1:247" ht="15" x14ac:dyDescent="0.25">
      <c r="A70" s="53" t="s">
        <v>16</v>
      </c>
    </row>
    <row r="71" spans="1:247" ht="15" x14ac:dyDescent="0.25">
      <c r="A71" s="53" t="s">
        <v>84</v>
      </c>
      <c r="B71" s="19"/>
      <c r="C71" s="19"/>
    </row>
    <row r="72" spans="1:247" x14ac:dyDescent="0.2">
      <c r="A72" s="48" t="s">
        <v>105</v>
      </c>
      <c r="B72" s="20">
        <v>0</v>
      </c>
      <c r="C72" s="19">
        <f>$B$72</f>
        <v>0</v>
      </c>
      <c r="D72" s="9"/>
    </row>
    <row r="73" spans="1:247" x14ac:dyDescent="0.2">
      <c r="A73" s="48" t="s">
        <v>50</v>
      </c>
      <c r="B73" s="21">
        <v>0</v>
      </c>
      <c r="C73" s="22">
        <f>B72</f>
        <v>0</v>
      </c>
      <c r="D73" s="9"/>
    </row>
    <row r="74" spans="1:247" x14ac:dyDescent="0.2">
      <c r="A74" s="49" t="s">
        <v>96</v>
      </c>
      <c r="B74" s="23">
        <f>ROUND(IF(B73=MasterPage!C62,MasterPage!B62*((B66)-(SUM(B38,B39,B45,B46,B47,B48,B54,B55,B56,B57,B58,B59,B62))),0),0)</f>
        <v>0</v>
      </c>
      <c r="C74" s="23">
        <f>ROUND(IF(C73=MasterPage!C62,MasterPage!B62*((C66)-(SUM(C38,C39,C45,C46,C47,C48,C54,C55,C56,C57,C58,C59,C62))),0),0)</f>
        <v>0</v>
      </c>
      <c r="D74" s="24">
        <f>SUM(B74)</f>
        <v>0</v>
      </c>
      <c r="E74" s="24">
        <f t="shared" ref="E74" si="19">SUM(C74)</f>
        <v>0</v>
      </c>
      <c r="F74" s="7">
        <f t="shared" ref="F74:F86" si="20">SUM(D74, E74)</f>
        <v>0</v>
      </c>
    </row>
    <row r="75" spans="1:247" x14ac:dyDescent="0.2">
      <c r="A75" s="50" t="s">
        <v>85</v>
      </c>
      <c r="B75" s="23">
        <f>ROUND(IF(B73=MasterPage!C63,MasterPage!B63*((B66)-(SUM(B39,B38,B46,B47,B48,B45,B55,B56,B57,B58,B59,B54,B62))),0),0)</f>
        <v>0</v>
      </c>
      <c r="C75" s="23">
        <f>ROUND(IF(C73=MasterPage!C63,MasterPage!B63*((C66)-(SUM(C39,C38,C46,C47,C48,C45,C55,C56,C57,C58,C59,C54,C62))),0),0)</f>
        <v>0</v>
      </c>
      <c r="D75" s="24">
        <f>SUM(B75)</f>
        <v>0</v>
      </c>
      <c r="E75" s="24">
        <f t="shared" ref="E75" si="21">SUM(C75)</f>
        <v>0</v>
      </c>
      <c r="F75" s="7">
        <f t="shared" ref="F75" si="22">SUM(D75, E75)</f>
        <v>0</v>
      </c>
    </row>
    <row r="76" spans="1:247" x14ac:dyDescent="0.2">
      <c r="A76" s="50" t="s">
        <v>102</v>
      </c>
      <c r="B76" s="23">
        <f>ROUND(IF(B73=MasterPage!C64,MasterPage!B64*((B66)-(SUM(B38,B39,B45,B46,B47,B48,B54,B55,B56,B57,B58,B59,B62))),0),0)</f>
        <v>0</v>
      </c>
      <c r="C76" s="23">
        <f>ROUND(IF(C73=MasterPage!C64,MasterPage!B64*((C66)-(SUM(C38,C39,C45,C46,C47,C48,C54,C55,C62))),0),0)</f>
        <v>0</v>
      </c>
      <c r="D76" s="24">
        <f t="shared" ref="D76:D88" si="23">SUM(B76)</f>
        <v>0</v>
      </c>
      <c r="E76" s="24">
        <f t="shared" ref="E76:E88" si="24">SUM(C76)</f>
        <v>0</v>
      </c>
      <c r="F76" s="7">
        <f t="shared" si="20"/>
        <v>0</v>
      </c>
    </row>
    <row r="77" spans="1:247" x14ac:dyDescent="0.2">
      <c r="A77" s="49" t="s">
        <v>98</v>
      </c>
      <c r="B77" s="23">
        <f>ROUND(IF(B73=MasterPage!C65,MasterPage!B65*((B66)-(SUM(B38,B39,B45,B46,B47,B48,B54,B55,B56,B57,B58,B59,B62))),0),0)</f>
        <v>0</v>
      </c>
      <c r="C77" s="23">
        <f>ROUND(IF(C73=MasterPage!C65,MasterPage!B65*((C66)-(SUM(C38,C39,C45,C46,C47,C48,C54,C55,C62))),0),0)</f>
        <v>0</v>
      </c>
      <c r="D77" s="24">
        <f t="shared" si="23"/>
        <v>0</v>
      </c>
      <c r="E77" s="24">
        <f t="shared" si="24"/>
        <v>0</v>
      </c>
      <c r="F77" s="7">
        <f t="shared" si="20"/>
        <v>0</v>
      </c>
    </row>
    <row r="78" spans="1:247" x14ac:dyDescent="0.2">
      <c r="A78" s="49" t="s">
        <v>104</v>
      </c>
      <c r="B78" s="23">
        <f>ROUND(IF(B73=MasterPage!C66,MasterPage!B66*((B66)-(SUM(B38,B39,B45,B46,B47,B48,B54,B55,B56,B57,B58,B59,B62))),0),0)</f>
        <v>0</v>
      </c>
      <c r="C78" s="23">
        <f>ROUND(IF(C73=MasterPage!C66,MasterPage!B66*((C66)-(SUM(C38,C39,C45,C46,C47,C48,C54,C55,C62))),0),0)</f>
        <v>0</v>
      </c>
      <c r="D78" s="24">
        <f t="shared" si="23"/>
        <v>0</v>
      </c>
      <c r="E78" s="24">
        <f t="shared" si="24"/>
        <v>0</v>
      </c>
      <c r="F78" s="7">
        <f t="shared" si="20"/>
        <v>0</v>
      </c>
    </row>
    <row r="79" spans="1:247" x14ac:dyDescent="0.2">
      <c r="A79" s="49" t="s">
        <v>103</v>
      </c>
      <c r="B79" s="23">
        <f>ROUND(IF(B73=MasterPage!C67,MasterPage!B67*((B66)-(SUM(B38,B39,B45,B46,B47,B48,B54,B55,B56,B57,B58,B59,B62))),0),0)</f>
        <v>0</v>
      </c>
      <c r="C79" s="23">
        <f>ROUND(IF(C73=MasterPage!C67,MasterPage!B67*((C66)-(SUM(C38,C39,C45,C46,C47,C48,C54,C55,C62))),0),0)</f>
        <v>0</v>
      </c>
      <c r="D79" s="24">
        <f t="shared" si="23"/>
        <v>0</v>
      </c>
      <c r="E79" s="24">
        <f t="shared" si="24"/>
        <v>0</v>
      </c>
      <c r="F79" s="7">
        <f t="shared" si="20"/>
        <v>0</v>
      </c>
    </row>
    <row r="80" spans="1:247" x14ac:dyDescent="0.2">
      <c r="A80" s="49" t="s">
        <v>100</v>
      </c>
      <c r="B80" s="23">
        <f>ROUND(IF(B73=MasterPage!C68,MasterPage!B68*((B66)-(SUM(B38,B39,B45,B46,B47,B48,B54,B55,B56,B57,B58,B59,B62))),0),0)</f>
        <v>0</v>
      </c>
      <c r="C80" s="23">
        <f>ROUND(IF(C73=MasterPage!C68,MasterPage!B68*((C66)-(SUM(C38,C39,C45,C46,C47,C48,C54,C55,C62))),0),0)</f>
        <v>0</v>
      </c>
      <c r="D80" s="24">
        <f t="shared" si="23"/>
        <v>0</v>
      </c>
      <c r="E80" s="24">
        <f t="shared" si="24"/>
        <v>0</v>
      </c>
      <c r="F80" s="7">
        <f t="shared" si="20"/>
        <v>0</v>
      </c>
    </row>
    <row r="81" spans="1:6" x14ac:dyDescent="0.2">
      <c r="A81" s="49" t="s">
        <v>86</v>
      </c>
      <c r="B81" s="23">
        <f>ROUND(IF(B73=MasterPage!C69,MasterPage!B69*((B66)-(SUM(B38,B39,B45,B46,B47,B48,B54,B55,B56,B57,B58,B59,B62))),0),0)</f>
        <v>0</v>
      </c>
      <c r="C81" s="23">
        <f>ROUND(IF(C73=MasterPage!C69,MasterPage!B69*((C66)-(SUM(C38,C39,C45,C46,C47,C48,C54,C55,C62))),0),0)</f>
        <v>0</v>
      </c>
      <c r="D81" s="24">
        <f t="shared" si="23"/>
        <v>0</v>
      </c>
      <c r="E81" s="24">
        <f t="shared" si="24"/>
        <v>0</v>
      </c>
      <c r="F81" s="7">
        <f t="shared" si="20"/>
        <v>0</v>
      </c>
    </row>
    <row r="82" spans="1:6" x14ac:dyDescent="0.2">
      <c r="A82" s="49" t="s">
        <v>101</v>
      </c>
      <c r="B82" s="23">
        <f>ROUND(IF(B73=MasterPage!C70,MasterPage!B70*((B66)-(SUM(B38,B39,B45,B46,B47,B48,B54,B55,B56,B57,B58,B59,B62))),0),0)</f>
        <v>0</v>
      </c>
      <c r="C82" s="23">
        <f>ROUND(IF(C73=MasterPage!C70,MasterPage!B70*((C66)-(SUM(C38,C39,C45,C46,C47,C48,C54,C55,C62))),0),0)</f>
        <v>0</v>
      </c>
      <c r="D82" s="24">
        <f t="shared" si="23"/>
        <v>0</v>
      </c>
      <c r="E82" s="24">
        <f t="shared" si="24"/>
        <v>0</v>
      </c>
      <c r="F82" s="7">
        <f t="shared" si="20"/>
        <v>0</v>
      </c>
    </row>
    <row r="83" spans="1:6" x14ac:dyDescent="0.2">
      <c r="A83" s="4" t="s">
        <v>23</v>
      </c>
      <c r="B83" s="25">
        <f>IF(OR((B73=MasterPage!C62),(B73=MasterPage!C65),(B73=MasterPage!C66),(B73=MasterPage!C67),(B73=MasterPage!C68),(B73=MasterPage!C69),(B73=MasterPage!C70),(B73=MasterPage!C63),(B73=MasterPage!C64)),0,(B73/100)*((B66)-(SUM(B38,B39,B45,B46,B47,B48,B54,B55,B56,B57,B58,B59,B62))))</f>
        <v>0</v>
      </c>
      <c r="C83" s="26"/>
      <c r="D83" s="24">
        <f t="shared" si="23"/>
        <v>0</v>
      </c>
      <c r="E83" s="24">
        <v>0</v>
      </c>
      <c r="F83" s="7">
        <f t="shared" si="20"/>
        <v>0</v>
      </c>
    </row>
    <row r="84" spans="1:6" x14ac:dyDescent="0.2">
      <c r="A84" s="39" t="s">
        <v>51</v>
      </c>
      <c r="C84" s="7">
        <f>((B66-SUM(B38,B39,B45,B46,B47,B48,B55,,B57,B59,B62))*(B72/100)-B86)</f>
        <v>0</v>
      </c>
      <c r="D84" s="24">
        <f t="shared" si="23"/>
        <v>0</v>
      </c>
      <c r="E84" s="24">
        <f t="shared" si="24"/>
        <v>0</v>
      </c>
      <c r="F84" s="7">
        <f t="shared" si="20"/>
        <v>0</v>
      </c>
    </row>
    <row r="85" spans="1:6" x14ac:dyDescent="0.2">
      <c r="A85" s="39" t="s">
        <v>83</v>
      </c>
      <c r="B85" s="7">
        <f>B73/100*(B54+B56+B58)</f>
        <v>0</v>
      </c>
      <c r="C85" s="27"/>
      <c r="D85" s="24">
        <f t="shared" si="23"/>
        <v>0</v>
      </c>
      <c r="E85" s="24">
        <f>SUM(C85)</f>
        <v>0</v>
      </c>
      <c r="F85" s="7">
        <f t="shared" si="20"/>
        <v>0</v>
      </c>
    </row>
    <row r="86" spans="1:6" ht="15" x14ac:dyDescent="0.25">
      <c r="A86" s="53" t="s">
        <v>17</v>
      </c>
      <c r="B86" s="14">
        <f>SUM(B74:B85)</f>
        <v>0</v>
      </c>
      <c r="C86" s="14">
        <f>SUM(C74:C85)</f>
        <v>0</v>
      </c>
      <c r="D86" s="28">
        <f t="shared" si="23"/>
        <v>0</v>
      </c>
      <c r="E86" s="28">
        <f t="shared" si="24"/>
        <v>0</v>
      </c>
      <c r="F86" s="14">
        <f t="shared" si="20"/>
        <v>0</v>
      </c>
    </row>
    <row r="87" spans="1:6" x14ac:dyDescent="0.2">
      <c r="A87" s="55"/>
      <c r="C87" s="7"/>
      <c r="D87" s="24"/>
      <c r="E87" s="24"/>
      <c r="F87" s="24"/>
    </row>
    <row r="88" spans="1:6" ht="15" x14ac:dyDescent="0.25">
      <c r="A88" s="53" t="s">
        <v>18</v>
      </c>
      <c r="B88" s="14">
        <f>SUM(B66,B86)</f>
        <v>0</v>
      </c>
      <c r="C88" s="14">
        <f>SUM(C66,C86)</f>
        <v>0</v>
      </c>
      <c r="D88" s="28">
        <f t="shared" si="23"/>
        <v>0</v>
      </c>
      <c r="E88" s="28">
        <f t="shared" si="24"/>
        <v>0</v>
      </c>
      <c r="F88" s="14">
        <f t="shared" ref="F88" si="25">SUM(D88, E88)</f>
        <v>0</v>
      </c>
    </row>
    <row r="89" spans="1:6" x14ac:dyDescent="0.2">
      <c r="A89" s="54" t="s">
        <v>26</v>
      </c>
      <c r="C89" s="7"/>
    </row>
    <row r="90" spans="1:6" x14ac:dyDescent="0.2">
      <c r="A90" s="3" t="s">
        <v>28</v>
      </c>
      <c r="B90" s="29"/>
      <c r="C90" s="30"/>
      <c r="D90" s="29"/>
      <c r="E90" s="29"/>
    </row>
    <row r="91" spans="1:6" x14ac:dyDescent="0.2">
      <c r="A91" s="3" t="s">
        <v>36</v>
      </c>
      <c r="B91" s="18"/>
      <c r="C91" s="31">
        <v>0</v>
      </c>
      <c r="D91" s="18"/>
      <c r="E91" s="7">
        <f>SUM(C91)</f>
        <v>0</v>
      </c>
      <c r="F91" s="7">
        <f>E91</f>
        <v>0</v>
      </c>
    </row>
    <row r="92" spans="1:6" ht="15" customHeight="1" x14ac:dyDescent="0.2">
      <c r="A92" s="3" t="s">
        <v>29</v>
      </c>
      <c r="B92" s="18"/>
      <c r="C92" s="31">
        <v>0</v>
      </c>
      <c r="D92" s="18"/>
      <c r="E92" s="7">
        <f t="shared" ref="E92:E95" si="26">SUM(C92)</f>
        <v>0</v>
      </c>
      <c r="F92" s="7">
        <f t="shared" ref="F92:F93" si="27">E92</f>
        <v>0</v>
      </c>
    </row>
    <row r="93" spans="1:6" ht="15" customHeight="1" x14ac:dyDescent="0.2">
      <c r="A93" s="3" t="s">
        <v>29</v>
      </c>
      <c r="B93" s="18"/>
      <c r="C93" s="31">
        <v>0</v>
      </c>
      <c r="D93" s="18"/>
      <c r="E93" s="7">
        <f t="shared" si="26"/>
        <v>0</v>
      </c>
      <c r="F93" s="7">
        <f t="shared" si="27"/>
        <v>0</v>
      </c>
    </row>
    <row r="94" spans="1:6" x14ac:dyDescent="0.2">
      <c r="A94" s="3"/>
      <c r="B94" s="18"/>
      <c r="C94" s="7"/>
      <c r="D94" s="18"/>
      <c r="E94" s="7"/>
      <c r="F94" s="7"/>
    </row>
    <row r="95" spans="1:6" ht="15" x14ac:dyDescent="0.25">
      <c r="A95" s="53" t="s">
        <v>30</v>
      </c>
      <c r="B95" s="14">
        <f>SUM(B88:B94)</f>
        <v>0</v>
      </c>
      <c r="C95" s="14">
        <f t="shared" ref="C95:D95" si="28">SUM(C88:C94)</f>
        <v>0</v>
      </c>
      <c r="D95" s="14">
        <f t="shared" si="28"/>
        <v>0</v>
      </c>
      <c r="E95" s="14">
        <f t="shared" si="26"/>
        <v>0</v>
      </c>
      <c r="F95" s="14">
        <f t="shared" ref="F95" si="29">SUM(D95, E95)</f>
        <v>0</v>
      </c>
    </row>
    <row r="96" spans="1:6" s="6" customFormat="1" x14ac:dyDescent="0.2">
      <c r="B96" s="56"/>
      <c r="C96" s="56"/>
      <c r="D96" s="56"/>
    </row>
    <row r="97" spans="1:7" s="6" customFormat="1" ht="15" thickBot="1" x14ac:dyDescent="0.25">
      <c r="A97" s="63"/>
      <c r="B97" s="64"/>
      <c r="C97" s="64"/>
      <c r="D97" s="64"/>
      <c r="E97" s="63"/>
      <c r="F97" s="63"/>
    </row>
    <row r="98" spans="1:7" s="6" customFormat="1" ht="15.75" x14ac:dyDescent="0.25">
      <c r="A98" s="65" t="s">
        <v>65</v>
      </c>
      <c r="B98" s="84"/>
      <c r="C98" s="97"/>
      <c r="D98" s="83" t="s">
        <v>87</v>
      </c>
      <c r="E98" s="106"/>
      <c r="F98" s="101" t="s">
        <v>95</v>
      </c>
      <c r="G98" s="99"/>
    </row>
    <row r="99" spans="1:7" s="6" customFormat="1" ht="15" x14ac:dyDescent="0.25">
      <c r="A99" s="66" t="s">
        <v>59</v>
      </c>
      <c r="B99" s="85"/>
      <c r="C99" s="97"/>
      <c r="D99" s="115" t="s">
        <v>88</v>
      </c>
      <c r="E99" s="116"/>
      <c r="F99" s="105">
        <f>B66</f>
        <v>0</v>
      </c>
      <c r="G99" s="99"/>
    </row>
    <row r="100" spans="1:7" s="6" customFormat="1" ht="15" x14ac:dyDescent="0.25">
      <c r="A100" s="66"/>
      <c r="B100" s="86"/>
      <c r="C100" s="98"/>
      <c r="D100" s="115" t="s">
        <v>89</v>
      </c>
      <c r="E100" s="116"/>
      <c r="F100" s="102">
        <v>0</v>
      </c>
      <c r="G100" s="99"/>
    </row>
    <row r="101" spans="1:7" s="6" customFormat="1" ht="15" x14ac:dyDescent="0.25">
      <c r="A101" s="67" t="s">
        <v>60</v>
      </c>
      <c r="B101" s="86"/>
      <c r="C101" s="98"/>
      <c r="D101" s="115" t="s">
        <v>90</v>
      </c>
      <c r="E101" s="116"/>
      <c r="F101" s="102">
        <v>0</v>
      </c>
      <c r="G101" s="99"/>
    </row>
    <row r="102" spans="1:7" s="6" customFormat="1" x14ac:dyDescent="0.2">
      <c r="A102" s="68" t="s">
        <v>66</v>
      </c>
      <c r="B102" s="87">
        <f>D66</f>
        <v>0</v>
      </c>
      <c r="C102" s="98"/>
      <c r="D102" s="115" t="s">
        <v>91</v>
      </c>
      <c r="E102" s="116"/>
      <c r="F102" s="102">
        <v>0</v>
      </c>
      <c r="G102" s="99"/>
    </row>
    <row r="103" spans="1:7" s="6" customFormat="1" x14ac:dyDescent="0.2">
      <c r="A103" s="68" t="s">
        <v>67</v>
      </c>
      <c r="B103" s="88">
        <f>SUM(D86)</f>
        <v>0</v>
      </c>
      <c r="C103" s="98"/>
      <c r="D103" s="115" t="s">
        <v>92</v>
      </c>
      <c r="E103" s="116"/>
      <c r="F103" s="102">
        <v>0</v>
      </c>
      <c r="G103" s="99"/>
    </row>
    <row r="104" spans="1:7" s="6" customFormat="1" ht="15.75" thickBot="1" x14ac:dyDescent="0.3">
      <c r="A104" s="69" t="s">
        <v>68</v>
      </c>
      <c r="B104" s="89">
        <f>SUM(B102:B103)</f>
        <v>0</v>
      </c>
      <c r="C104" s="98"/>
      <c r="D104" s="111" t="s">
        <v>93</v>
      </c>
      <c r="E104" s="112"/>
      <c r="F104" s="103">
        <v>0</v>
      </c>
      <c r="G104" s="99"/>
    </row>
    <row r="105" spans="1:7" s="6" customFormat="1" ht="15.75" thickTop="1" thickBot="1" x14ac:dyDescent="0.25">
      <c r="A105" s="70"/>
      <c r="B105" s="90"/>
      <c r="C105" s="98"/>
      <c r="D105" s="113" t="s">
        <v>94</v>
      </c>
      <c r="E105" s="114"/>
      <c r="F105" s="104">
        <f>F99-F100-F101-F102-F103-F104</f>
        <v>0</v>
      </c>
      <c r="G105" s="99"/>
    </row>
    <row r="106" spans="1:7" s="6" customFormat="1" ht="15" x14ac:dyDescent="0.25">
      <c r="A106" s="67" t="s">
        <v>61</v>
      </c>
      <c r="B106" s="90"/>
      <c r="C106" s="95"/>
      <c r="D106" s="100"/>
      <c r="E106" s="61"/>
      <c r="F106" s="61"/>
    </row>
    <row r="107" spans="1:7" x14ac:dyDescent="0.2">
      <c r="A107" s="71" t="s">
        <v>69</v>
      </c>
      <c r="B107" s="91">
        <f>E66</f>
        <v>0</v>
      </c>
      <c r="C107" s="95"/>
      <c r="D107" s="60"/>
    </row>
    <row r="108" spans="1:7" x14ac:dyDescent="0.2">
      <c r="A108" s="71" t="s">
        <v>70</v>
      </c>
      <c r="B108" s="91">
        <f>SUM(E74:E83)</f>
        <v>0</v>
      </c>
      <c r="C108" s="95"/>
      <c r="D108" s="60"/>
    </row>
    <row r="109" spans="1:7" x14ac:dyDescent="0.2">
      <c r="A109" s="72" t="s">
        <v>71</v>
      </c>
      <c r="B109" s="88">
        <f>E84</f>
        <v>0</v>
      </c>
      <c r="C109" s="95"/>
      <c r="D109" s="60"/>
    </row>
    <row r="110" spans="1:7" x14ac:dyDescent="0.2">
      <c r="A110" s="71" t="s">
        <v>72</v>
      </c>
      <c r="B110" s="91">
        <f>F91+F92+F93</f>
        <v>0</v>
      </c>
      <c r="C110" s="95"/>
      <c r="D110" s="60"/>
    </row>
    <row r="111" spans="1:7" ht="15" x14ac:dyDescent="0.25">
      <c r="A111" s="73" t="s">
        <v>73</v>
      </c>
      <c r="B111" s="89">
        <f>E95</f>
        <v>0</v>
      </c>
      <c r="C111" s="95"/>
      <c r="D111" s="60"/>
    </row>
    <row r="112" spans="1:7" ht="15" thickBot="1" x14ac:dyDescent="0.25">
      <c r="A112" s="74"/>
      <c r="B112" s="92"/>
      <c r="C112" s="95"/>
      <c r="D112" s="60"/>
    </row>
    <row r="113" spans="1:4" ht="15.75" thickBot="1" x14ac:dyDescent="0.3">
      <c r="A113" s="75" t="s">
        <v>74</v>
      </c>
      <c r="B113" s="93">
        <f>F95</f>
        <v>0</v>
      </c>
      <c r="C113" s="95"/>
      <c r="D113" s="60"/>
    </row>
    <row r="114" spans="1:4" x14ac:dyDescent="0.2">
      <c r="A114" s="108"/>
      <c r="B114" s="109"/>
      <c r="C114" s="107"/>
      <c r="D114" s="60"/>
    </row>
    <row r="115" spans="1:4" x14ac:dyDescent="0.2">
      <c r="B115" s="110"/>
      <c r="C115" s="96"/>
      <c r="D115" s="60"/>
    </row>
    <row r="116" spans="1:4" x14ac:dyDescent="0.2">
      <c r="B116" s="94"/>
      <c r="C116" s="96"/>
      <c r="D116" s="60"/>
    </row>
    <row r="117" spans="1:4" x14ac:dyDescent="0.2">
      <c r="C117" s="62"/>
    </row>
  </sheetData>
  <sheetProtection algorithmName="SHA-512" hashValue="/gVy0L1SCx9eX70xW0zHr0PqPXzdPJMXS1flNP+8C5+dkwL0cNvIxvmlRLrIAYsTa08pyr9oNFjqz0V05e80Pg==" saltValue="yuQyKpoQ4acWMy8XxWMJcA==" spinCount="100000" sheet="1" formatCells="0" formatColumns="0" formatRows="0" selectLockedCells="1"/>
  <mergeCells count="7">
    <mergeCell ref="D104:E104"/>
    <mergeCell ref="D105:E105"/>
    <mergeCell ref="D99:E99"/>
    <mergeCell ref="D100:E100"/>
    <mergeCell ref="D101:E101"/>
    <mergeCell ref="D102:E102"/>
    <mergeCell ref="D103:E103"/>
  </mergeCells>
  <phoneticPr fontId="3" type="noConversion"/>
  <conditionalFormatting sqref="A2:A95">
    <cfRule type="expression" dxfId="6" priority="3" stopIfTrue="1">
      <formula>CELL("Protect", A2)</formula>
    </cfRule>
  </conditionalFormatting>
  <conditionalFormatting sqref="B17:C24">
    <cfRule type="expression" dxfId="5" priority="9" stopIfTrue="1">
      <formula>CELL("Protect", B17)</formula>
    </cfRule>
  </conditionalFormatting>
  <conditionalFormatting sqref="B2:F66 B67:C73 D67:F95 B83:C95">
    <cfRule type="expression" dxfId="4" priority="13" stopIfTrue="1">
      <formula>CELL("Protect", B2)</formula>
    </cfRule>
  </conditionalFormatting>
  <conditionalFormatting sqref="C18:C24">
    <cfRule type="expression" dxfId="3" priority="10" stopIfTrue="1">
      <formula>CELL("Protect", C18)</formula>
    </cfRule>
  </conditionalFormatting>
  <conditionalFormatting sqref="F105">
    <cfRule type="cellIs" dxfId="2" priority="1" operator="lessThan">
      <formula>500000</formula>
    </cfRule>
    <cfRule type="cellIs" dxfId="1" priority="2" operator="greaterThan">
      <formula>500000</formula>
    </cfRule>
  </conditionalFormatting>
  <hyperlinks>
    <hyperlink ref="A51" r:id="rId1" xr:uid="{00000000-0004-0000-0000-000000000000}"/>
    <hyperlink ref="A54" r:id="rId2" xr:uid="{00000000-0004-0000-0000-000001000000}"/>
    <hyperlink ref="A62" r:id="rId3" xr:uid="{00000000-0004-0000-0000-000002000000}"/>
    <hyperlink ref="A15" r:id="rId4" display="  Graduate Student(s)(7.7%) M.S GRA " xr:uid="{00000000-0004-0000-0000-000003000000}"/>
  </hyperlinks>
  <printOptions gridLines="1"/>
  <pageMargins left="0.25" right="0.22" top="0.31" bottom="0.24" header="0.17" footer="0.17"/>
  <pageSetup scale="56" fitToHeight="2" orientation="portrait" r:id="rId5"/>
  <headerFooter alignWithMargins="0">
    <oddHeader>&amp;L&amp;"System,Bold"&amp;12Budget Estimate</oddHeader>
    <oddFooter>&amp;L&amp;"Tahoma,Regular"&amp;8Updated 7-2-2026&amp;R&amp;"Tahoma,Regular"&amp;8&amp;F     &amp;D  &amp;T</oddFooter>
  </headerFooter>
  <rowBreaks count="1" manualBreakCount="1">
    <brk id="96" max="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83"/>
  <sheetViews>
    <sheetView topLeftCell="A4" workbookViewId="0">
      <selection activeCell="A25" sqref="A25"/>
    </sheetView>
  </sheetViews>
  <sheetFormatPr defaultColWidth="9" defaultRowHeight="12.75" x14ac:dyDescent="0.2"/>
  <cols>
    <col min="1" max="1" width="76" style="33" customWidth="1"/>
    <col min="2" max="2" width="22.25" style="33" customWidth="1"/>
    <col min="3" max="16384" width="9" style="33"/>
  </cols>
  <sheetData>
    <row r="1" spans="1:2" x14ac:dyDescent="0.2">
      <c r="A1" s="32" t="s">
        <v>0</v>
      </c>
      <c r="B1" s="33" t="s">
        <v>43</v>
      </c>
    </row>
    <row r="2" spans="1:2" x14ac:dyDescent="0.2">
      <c r="A2" s="34" t="s">
        <v>32</v>
      </c>
    </row>
    <row r="3" spans="1:2" x14ac:dyDescent="0.2">
      <c r="A3" s="34" t="s">
        <v>1</v>
      </c>
    </row>
    <row r="4" spans="1:2" x14ac:dyDescent="0.2">
      <c r="A4" s="34" t="s">
        <v>33</v>
      </c>
    </row>
    <row r="5" spans="1:2" x14ac:dyDescent="0.2">
      <c r="A5" s="34" t="s">
        <v>2</v>
      </c>
    </row>
    <row r="6" spans="1:2" x14ac:dyDescent="0.2">
      <c r="A6" s="34" t="s">
        <v>34</v>
      </c>
    </row>
    <row r="7" spans="1:2" x14ac:dyDescent="0.2">
      <c r="A7" s="34" t="s">
        <v>35</v>
      </c>
    </row>
    <row r="8" spans="1:2" x14ac:dyDescent="0.2">
      <c r="A8" s="5" t="s">
        <v>10</v>
      </c>
    </row>
    <row r="9" spans="1:2" x14ac:dyDescent="0.2">
      <c r="A9" s="35" t="s">
        <v>75</v>
      </c>
    </row>
    <row r="10" spans="1:2" x14ac:dyDescent="0.2">
      <c r="A10" s="35" t="s">
        <v>76</v>
      </c>
    </row>
    <row r="11" spans="1:2" x14ac:dyDescent="0.2">
      <c r="A11" s="35" t="s">
        <v>75</v>
      </c>
    </row>
    <row r="12" spans="1:2" x14ac:dyDescent="0.2">
      <c r="A12" s="35" t="s">
        <v>76</v>
      </c>
    </row>
    <row r="13" spans="1:2" x14ac:dyDescent="0.2">
      <c r="A13" s="36" t="s">
        <v>79</v>
      </c>
    </row>
    <row r="14" spans="1:2" x14ac:dyDescent="0.2">
      <c r="A14" s="37" t="s">
        <v>80</v>
      </c>
    </row>
    <row r="15" spans="1:2" x14ac:dyDescent="0.2">
      <c r="A15" s="35" t="s">
        <v>77</v>
      </c>
    </row>
    <row r="16" spans="1:2" x14ac:dyDescent="0.2">
      <c r="A16" s="35" t="s">
        <v>77</v>
      </c>
    </row>
    <row r="17" spans="1:2" x14ac:dyDescent="0.2">
      <c r="A17" s="35" t="s">
        <v>77</v>
      </c>
    </row>
    <row r="18" spans="1:2" x14ac:dyDescent="0.2">
      <c r="A18" s="35" t="s">
        <v>78</v>
      </c>
    </row>
    <row r="19" spans="1:2" x14ac:dyDescent="0.2">
      <c r="A19" s="38" t="s">
        <v>24</v>
      </c>
    </row>
    <row r="20" spans="1:2" x14ac:dyDescent="0.2">
      <c r="A20" s="38" t="s">
        <v>25</v>
      </c>
    </row>
    <row r="21" spans="1:2" x14ac:dyDescent="0.2">
      <c r="A21" s="32" t="s">
        <v>11</v>
      </c>
    </row>
    <row r="22" spans="1:2" x14ac:dyDescent="0.2">
      <c r="A22" s="4"/>
    </row>
    <row r="23" spans="1:2" x14ac:dyDescent="0.2">
      <c r="A23" s="5" t="s">
        <v>12</v>
      </c>
    </row>
    <row r="24" spans="1:2" x14ac:dyDescent="0.2">
      <c r="A24" s="4" t="s">
        <v>109</v>
      </c>
      <c r="B24" s="77">
        <v>0.106</v>
      </c>
    </row>
    <row r="25" spans="1:2" x14ac:dyDescent="0.2">
      <c r="A25" s="39" t="s">
        <v>108</v>
      </c>
      <c r="B25" s="77">
        <v>0.4</v>
      </c>
    </row>
    <row r="26" spans="1:2" x14ac:dyDescent="0.2">
      <c r="A26" s="39" t="s">
        <v>107</v>
      </c>
      <c r="B26" s="77">
        <v>0.20100000000000001</v>
      </c>
    </row>
    <row r="27" spans="1:2" x14ac:dyDescent="0.2">
      <c r="A27" s="39" t="s">
        <v>106</v>
      </c>
      <c r="B27" s="77">
        <v>0.14499999999999999</v>
      </c>
    </row>
    <row r="28" spans="1:2" x14ac:dyDescent="0.2">
      <c r="A28" s="32" t="s">
        <v>13</v>
      </c>
    </row>
    <row r="29" spans="1:2" x14ac:dyDescent="0.2">
      <c r="A29" s="5"/>
    </row>
    <row r="30" spans="1:2" x14ac:dyDescent="0.2">
      <c r="A30" s="32" t="s">
        <v>14</v>
      </c>
    </row>
    <row r="31" spans="1:2" x14ac:dyDescent="0.2">
      <c r="A31" s="5"/>
    </row>
    <row r="32" spans="1:2" x14ac:dyDescent="0.2">
      <c r="A32" s="38" t="s">
        <v>44</v>
      </c>
    </row>
    <row r="33" spans="1:1" ht="12.75" customHeight="1" x14ac:dyDescent="0.2">
      <c r="A33" s="40" t="s">
        <v>45</v>
      </c>
    </row>
    <row r="34" spans="1:1" x14ac:dyDescent="0.2">
      <c r="A34" s="4"/>
    </row>
    <row r="35" spans="1:1" x14ac:dyDescent="0.2">
      <c r="A35" s="38" t="s">
        <v>46</v>
      </c>
    </row>
    <row r="36" spans="1:1" x14ac:dyDescent="0.2">
      <c r="A36" s="41" t="s">
        <v>19</v>
      </c>
    </row>
    <row r="37" spans="1:1" x14ac:dyDescent="0.2">
      <c r="A37" s="42"/>
    </row>
    <row r="38" spans="1:1" x14ac:dyDescent="0.2">
      <c r="A38" s="42" t="s">
        <v>38</v>
      </c>
    </row>
    <row r="39" spans="1:1" x14ac:dyDescent="0.2">
      <c r="A39" s="43" t="s">
        <v>39</v>
      </c>
    </row>
    <row r="40" spans="1:1" x14ac:dyDescent="0.2">
      <c r="A40" s="43" t="s">
        <v>40</v>
      </c>
    </row>
    <row r="41" spans="1:1" x14ac:dyDescent="0.2">
      <c r="A41" s="43" t="s">
        <v>41</v>
      </c>
    </row>
    <row r="42" spans="1:1" x14ac:dyDescent="0.2">
      <c r="A42" s="43" t="s">
        <v>23</v>
      </c>
    </row>
    <row r="43" spans="1:1" x14ac:dyDescent="0.2">
      <c r="A43" s="44"/>
    </row>
    <row r="44" spans="1:1" x14ac:dyDescent="0.2">
      <c r="A44" s="32" t="s">
        <v>15</v>
      </c>
    </row>
    <row r="45" spans="1:1" x14ac:dyDescent="0.2">
      <c r="A45" s="45" t="s">
        <v>47</v>
      </c>
    </row>
    <row r="46" spans="1:1" x14ac:dyDescent="0.2">
      <c r="A46" s="35" t="s">
        <v>21</v>
      </c>
    </row>
    <row r="47" spans="1:1" x14ac:dyDescent="0.2">
      <c r="A47" s="35" t="s">
        <v>37</v>
      </c>
    </row>
    <row r="48" spans="1:1" x14ac:dyDescent="0.2">
      <c r="A48" s="45" t="s">
        <v>54</v>
      </c>
    </row>
    <row r="49" spans="1:3" x14ac:dyDescent="0.2">
      <c r="A49" s="38" t="s">
        <v>53</v>
      </c>
    </row>
    <row r="50" spans="1:3" x14ac:dyDescent="0.2">
      <c r="A50" s="38" t="s">
        <v>22</v>
      </c>
    </row>
    <row r="51" spans="1:3" x14ac:dyDescent="0.2">
      <c r="A51" s="35" t="s">
        <v>23</v>
      </c>
    </row>
    <row r="52" spans="1:3" x14ac:dyDescent="0.2">
      <c r="A52" s="46" t="s">
        <v>48</v>
      </c>
    </row>
    <row r="53" spans="1:3" x14ac:dyDescent="0.2">
      <c r="A53" s="35"/>
    </row>
    <row r="54" spans="1:3" x14ac:dyDescent="0.2">
      <c r="A54" s="39" t="s">
        <v>49</v>
      </c>
    </row>
    <row r="55" spans="1:3" x14ac:dyDescent="0.2">
      <c r="A55" s="4"/>
    </row>
    <row r="56" spans="1:3" x14ac:dyDescent="0.2">
      <c r="A56" s="32" t="s">
        <v>20</v>
      </c>
    </row>
    <row r="57" spans="1:3" x14ac:dyDescent="0.2">
      <c r="A57" s="5"/>
    </row>
    <row r="58" spans="1:3" x14ac:dyDescent="0.2">
      <c r="A58" s="32" t="s">
        <v>16</v>
      </c>
    </row>
    <row r="59" spans="1:3" x14ac:dyDescent="0.2">
      <c r="A59" s="47" t="s">
        <v>42</v>
      </c>
    </row>
    <row r="60" spans="1:3" x14ac:dyDescent="0.2">
      <c r="A60" s="48" t="s">
        <v>62</v>
      </c>
    </row>
    <row r="61" spans="1:3" x14ac:dyDescent="0.2">
      <c r="A61" s="48" t="s">
        <v>50</v>
      </c>
    </row>
    <row r="62" spans="1:3" x14ac:dyDescent="0.2">
      <c r="A62" s="33" t="s">
        <v>96</v>
      </c>
      <c r="B62" s="33">
        <v>0.47699999999999998</v>
      </c>
      <c r="C62" s="33">
        <v>47.7</v>
      </c>
    </row>
    <row r="63" spans="1:3" x14ac:dyDescent="0.2">
      <c r="A63" s="33" t="s">
        <v>85</v>
      </c>
      <c r="B63" s="33">
        <v>0.57250000000000001</v>
      </c>
      <c r="C63" s="33">
        <v>57.25</v>
      </c>
    </row>
    <row r="64" spans="1:3" x14ac:dyDescent="0.2">
      <c r="A64" s="33" t="s">
        <v>97</v>
      </c>
      <c r="B64" s="33">
        <v>0.90500000000000003</v>
      </c>
      <c r="C64" s="33">
        <v>90.5</v>
      </c>
    </row>
    <row r="65" spans="1:3" x14ac:dyDescent="0.2">
      <c r="A65" s="33" t="s">
        <v>98</v>
      </c>
      <c r="B65" s="33">
        <v>0.54900000000000004</v>
      </c>
      <c r="C65" s="33">
        <v>54.9</v>
      </c>
    </row>
    <row r="66" spans="1:3" x14ac:dyDescent="0.2">
      <c r="A66" s="33" t="s">
        <v>27</v>
      </c>
      <c r="B66" s="33">
        <v>0.26</v>
      </c>
      <c r="C66" s="33">
        <v>26</v>
      </c>
    </row>
    <row r="67" spans="1:3" x14ac:dyDescent="0.2">
      <c r="A67" s="33" t="s">
        <v>99</v>
      </c>
      <c r="B67" s="33">
        <v>0.34100000000000003</v>
      </c>
      <c r="C67" s="33">
        <v>34.1</v>
      </c>
    </row>
    <row r="68" spans="1:3" x14ac:dyDescent="0.2">
      <c r="A68" s="33" t="s">
        <v>100</v>
      </c>
      <c r="B68" s="33">
        <v>0.48849999999999999</v>
      </c>
      <c r="C68" s="33">
        <v>48.85</v>
      </c>
    </row>
    <row r="69" spans="1:3" x14ac:dyDescent="0.2">
      <c r="A69" s="33" t="s">
        <v>86</v>
      </c>
      <c r="B69" s="33">
        <v>0.31900000000000001</v>
      </c>
      <c r="C69" s="33">
        <v>31.9</v>
      </c>
    </row>
    <row r="70" spans="1:3" x14ac:dyDescent="0.2">
      <c r="A70" s="33" t="s">
        <v>101</v>
      </c>
      <c r="B70" s="33">
        <v>0.59199999999999997</v>
      </c>
      <c r="C70" s="33">
        <v>59.2</v>
      </c>
    </row>
    <row r="71" spans="1:3" x14ac:dyDescent="0.2">
      <c r="A71" s="4" t="s">
        <v>23</v>
      </c>
    </row>
    <row r="72" spans="1:3" x14ac:dyDescent="0.2">
      <c r="A72" s="39" t="s">
        <v>51</v>
      </c>
    </row>
    <row r="73" spans="1:3" x14ac:dyDescent="0.2">
      <c r="A73" s="39" t="s">
        <v>52</v>
      </c>
    </row>
    <row r="74" spans="1:3" x14ac:dyDescent="0.2">
      <c r="A74" s="32" t="s">
        <v>17</v>
      </c>
    </row>
    <row r="75" spans="1:3" x14ac:dyDescent="0.2">
      <c r="A75" s="4"/>
    </row>
    <row r="76" spans="1:3" x14ac:dyDescent="0.2">
      <c r="A76" s="5" t="s">
        <v>18</v>
      </c>
    </row>
    <row r="77" spans="1:3" x14ac:dyDescent="0.2">
      <c r="A77" s="51" t="s">
        <v>26</v>
      </c>
    </row>
    <row r="78" spans="1:3" x14ac:dyDescent="0.2">
      <c r="A78" s="4" t="s">
        <v>28</v>
      </c>
    </row>
    <row r="79" spans="1:3" x14ac:dyDescent="0.2">
      <c r="A79" s="35" t="s">
        <v>36</v>
      </c>
    </row>
    <row r="80" spans="1:3" x14ac:dyDescent="0.2">
      <c r="A80" s="35" t="s">
        <v>29</v>
      </c>
    </row>
    <row r="81" spans="1:1" x14ac:dyDescent="0.2">
      <c r="A81" s="35" t="s">
        <v>29</v>
      </c>
    </row>
    <row r="82" spans="1:1" x14ac:dyDescent="0.2">
      <c r="A82" s="4"/>
    </row>
    <row r="83" spans="1:1" x14ac:dyDescent="0.2">
      <c r="A83" s="5" t="s">
        <v>30</v>
      </c>
    </row>
  </sheetData>
  <sheetProtection algorithmName="SHA-512" hashValue="gisN4AZHH6e0ENkCNw3As62MnLA1S78KJiyR102Bad6Bd04cjK5ob59+2DyXeri0eNcNDXZjvkEV2gS+yzPYgw==" saltValue="CGKzWgqPg10B9J5rvapwSw==" spinCount="100000" sheet="1" objects="1" selectLockedCells="1" selectUnlockedCells="1"/>
  <conditionalFormatting sqref="A1:A83">
    <cfRule type="expression" dxfId="0" priority="1" stopIfTrue="1">
      <formula>CELL("Protect", A1)</formula>
    </cfRule>
  </conditionalFormatting>
  <hyperlinks>
    <hyperlink ref="A48" r:id="rId1" display="  Subcontracts with IDC  " xr:uid="{00000000-0004-0000-0100-000000000000}"/>
    <hyperlink ref="A13" r:id="rId2" display="  Graduate Student(s)(7.7%) M.S GRA " xr:uid="{00000000-0004-0000-01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Single Year Budget</vt:lpstr>
      <vt:lpstr>MasterPage</vt:lpstr>
      <vt:lpstr>'Single Year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Denise</dc:creator>
  <cp:lastModifiedBy>Richelle Schwaller</cp:lastModifiedBy>
  <cp:lastPrinted>2025-04-18T14:27:38Z</cp:lastPrinted>
  <dcterms:created xsi:type="dcterms:W3CDTF">2000-05-23T15:19:33Z</dcterms:created>
  <dcterms:modified xsi:type="dcterms:W3CDTF">2026-07-02T14:38:44Z</dcterms:modified>
</cp:coreProperties>
</file>