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chelle\Desktop\"/>
    </mc:Choice>
  </mc:AlternateContent>
  <xr:revisionPtr revIDLastSave="0" documentId="13_ncr:1_{F0AE9574-07C8-4165-8231-EDDB3ECEFA5A}" xr6:coauthVersionLast="47" xr6:coauthVersionMax="47" xr10:uidLastSave="{00000000-0000-0000-0000-000000000000}"/>
  <workbookProtection workbookAlgorithmName="SHA-512" workbookHashValue="ulwIS2TBo8O+jytxXsVacM46rYAGpYenJEG5rV7WNlcRHcFJ48KrG4ktRhlQeeXVjS0MYxexFIYi4MFgr4L0qg==" workbookSaltValue="GeFL61FZr26qMNB/cuCtWA==" workbookSpinCount="100000" lockStructure="1"/>
  <bookViews>
    <workbookView xWindow="28680" yWindow="-120" windowWidth="29040" windowHeight="15720" tabRatio="749" activeTab="1" xr2:uid="{00000000-000D-0000-FFFF-FFFF00000000}"/>
  </bookViews>
  <sheets>
    <sheet name="Cumulative - LOCKED" sheetId="18" r:id="rId1"/>
    <sheet name="Tab #1" sheetId="17" r:id="rId2"/>
    <sheet name="Tab #2" sheetId="32" r:id="rId3"/>
    <sheet name="Tab #3" sheetId="34" r:id="rId4"/>
    <sheet name="Tab #4" sheetId="12" r:id="rId5"/>
    <sheet name="Tab #5" sheetId="14" r:id="rId6"/>
    <sheet name="Tab #6" sheetId="13" r:id="rId7"/>
    <sheet name="Tab #7" sheetId="15" r:id="rId8"/>
    <sheet name="Tab #8" sheetId="22" r:id="rId9"/>
    <sheet name="Master" sheetId="35" state="hidden" r:id="rId10"/>
  </sheets>
  <definedNames>
    <definedName name="_xlnm.Print_Area" localSheetId="0">'Cumulative - LOCKED'!$A$3:$N$126</definedName>
    <definedName name="_xlnm.Print_Area" localSheetId="1">'Tab #1'!$A$1:$N$106</definedName>
    <definedName name="_xlnm.Print_Area" localSheetId="2">'Tab #2'!$A$1:$N$106</definedName>
    <definedName name="_xlnm.Print_Area" localSheetId="3">'Tab #3'!$A$1:$N$106</definedName>
    <definedName name="_xlnm.Print_Area" localSheetId="4">'Tab #4'!$A$1:$N$106</definedName>
    <definedName name="_xlnm.Print_Area" localSheetId="5">'Tab #5'!$A$1:$N$106</definedName>
    <definedName name="_xlnm.Print_Area" localSheetId="6">'Tab #6'!$A$1:$N$106</definedName>
    <definedName name="_xlnm.Print_Area" localSheetId="7">'Tab #7'!$A$1:$N$106</definedName>
    <definedName name="_xlnm.Print_Area" localSheetId="8">'Tab #8'!$A$1:$N$106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22" l="1"/>
  <c r="A39" i="22"/>
  <c r="A38" i="22"/>
  <c r="A37" i="22"/>
  <c r="A40" i="15"/>
  <c r="A39" i="15"/>
  <c r="A38" i="15"/>
  <c r="A37" i="15"/>
  <c r="A40" i="13"/>
  <c r="A39" i="13"/>
  <c r="A38" i="13"/>
  <c r="A37" i="13"/>
  <c r="A40" i="14"/>
  <c r="A39" i="14"/>
  <c r="A38" i="14"/>
  <c r="A37" i="14"/>
  <c r="A40" i="12"/>
  <c r="A39" i="12"/>
  <c r="A38" i="12"/>
  <c r="A37" i="12"/>
  <c r="A40" i="34"/>
  <c r="A39" i="34"/>
  <c r="A38" i="34"/>
  <c r="A37" i="34"/>
  <c r="A40" i="32"/>
  <c r="A39" i="32"/>
  <c r="A38" i="32"/>
  <c r="A37" i="32"/>
  <c r="A40" i="17"/>
  <c r="A39" i="17"/>
  <c r="A38" i="17"/>
  <c r="A37" i="17"/>
  <c r="A11" i="18" l="1"/>
  <c r="A14" i="18" l="1"/>
  <c r="A15" i="18"/>
  <c r="A16" i="18"/>
  <c r="A17" i="18"/>
  <c r="A18" i="18"/>
  <c r="A19" i="18"/>
  <c r="A20" i="18"/>
  <c r="A21" i="18"/>
  <c r="A22" i="18"/>
  <c r="A23" i="18"/>
  <c r="A33" i="18"/>
  <c r="A88" i="18" l="1"/>
  <c r="B38" i="17" l="1"/>
  <c r="A3" i="18" l="1"/>
  <c r="A10" i="18"/>
  <c r="A12" i="18"/>
  <c r="A13" i="18"/>
  <c r="A34" i="18"/>
  <c r="A35" i="18"/>
  <c r="A36" i="18"/>
  <c r="A38" i="18"/>
  <c r="A39" i="18"/>
  <c r="A40" i="18"/>
  <c r="A41" i="18"/>
  <c r="A42" i="18"/>
  <c r="A43" i="18"/>
  <c r="A45" i="18"/>
  <c r="A47" i="18"/>
  <c r="A48" i="18"/>
  <c r="A50" i="18"/>
  <c r="A51" i="18"/>
  <c r="A53" i="18"/>
  <c r="A54" i="18"/>
  <c r="A55" i="18"/>
  <c r="A56" i="18"/>
  <c r="A57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80" i="18"/>
  <c r="A84" i="18"/>
  <c r="A85" i="18"/>
  <c r="A86" i="18"/>
  <c r="A87" i="18"/>
  <c r="A89" i="18"/>
  <c r="A90" i="18"/>
  <c r="A91" i="18"/>
  <c r="A92" i="18"/>
  <c r="A93" i="18"/>
  <c r="A94" i="18"/>
  <c r="A95" i="18"/>
  <c r="A96" i="18"/>
  <c r="A97" i="18"/>
  <c r="A98" i="18"/>
  <c r="A99" i="18"/>
  <c r="A101" i="18"/>
  <c r="A102" i="18"/>
  <c r="A103" i="18"/>
  <c r="A104" i="18"/>
  <c r="A105" i="18"/>
  <c r="A106" i="18"/>
  <c r="A108" i="18"/>
  <c r="C37" i="22" l="1"/>
  <c r="D37" i="22"/>
  <c r="E37" i="22"/>
  <c r="F37" i="22"/>
  <c r="G37" i="22"/>
  <c r="H37" i="22"/>
  <c r="I37" i="22"/>
  <c r="J37" i="22"/>
  <c r="K37" i="22"/>
  <c r="C38" i="22"/>
  <c r="D38" i="22"/>
  <c r="E38" i="22"/>
  <c r="F38" i="22"/>
  <c r="G38" i="22"/>
  <c r="H38" i="22"/>
  <c r="I38" i="22"/>
  <c r="J38" i="22"/>
  <c r="K38" i="22"/>
  <c r="C39" i="22"/>
  <c r="D39" i="22"/>
  <c r="E39" i="22"/>
  <c r="F39" i="22"/>
  <c r="G39" i="22"/>
  <c r="H39" i="22"/>
  <c r="I39" i="22"/>
  <c r="J39" i="22"/>
  <c r="K39" i="22"/>
  <c r="C40" i="22"/>
  <c r="D40" i="22"/>
  <c r="E40" i="22"/>
  <c r="F40" i="22"/>
  <c r="G40" i="22"/>
  <c r="H40" i="22"/>
  <c r="I40" i="22"/>
  <c r="J40" i="22"/>
  <c r="K40" i="22"/>
  <c r="B40" i="22"/>
  <c r="B39" i="22"/>
  <c r="B38" i="22"/>
  <c r="B37" i="22"/>
  <c r="C37" i="15" l="1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B40" i="15"/>
  <c r="B39" i="15"/>
  <c r="B38" i="15"/>
  <c r="B37" i="15"/>
  <c r="C37" i="13" l="1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B40" i="13"/>
  <c r="B39" i="13"/>
  <c r="B38" i="13"/>
  <c r="B37" i="13"/>
  <c r="C37" i="14"/>
  <c r="D37" i="14"/>
  <c r="E37" i="14"/>
  <c r="F37" i="14"/>
  <c r="G37" i="14"/>
  <c r="H37" i="14"/>
  <c r="I37" i="14"/>
  <c r="J37" i="14"/>
  <c r="K37" i="14"/>
  <c r="C38" i="14"/>
  <c r="D38" i="14"/>
  <c r="E38" i="14"/>
  <c r="F38" i="14"/>
  <c r="G38" i="14"/>
  <c r="H38" i="14"/>
  <c r="I38" i="14"/>
  <c r="J38" i="14"/>
  <c r="K38" i="14"/>
  <c r="C39" i="14"/>
  <c r="D39" i="14"/>
  <c r="E39" i="14"/>
  <c r="F39" i="14"/>
  <c r="G39" i="14"/>
  <c r="H39" i="14"/>
  <c r="I39" i="14"/>
  <c r="J39" i="14"/>
  <c r="K39" i="14"/>
  <c r="C40" i="14"/>
  <c r="D40" i="14"/>
  <c r="E40" i="14"/>
  <c r="F40" i="14"/>
  <c r="G40" i="14"/>
  <c r="H40" i="14"/>
  <c r="I40" i="14"/>
  <c r="J40" i="14"/>
  <c r="K40" i="14"/>
  <c r="B40" i="14"/>
  <c r="B39" i="14"/>
  <c r="B38" i="14"/>
  <c r="B37" i="14"/>
  <c r="C37" i="34"/>
  <c r="D37" i="34"/>
  <c r="E37" i="34"/>
  <c r="F37" i="34"/>
  <c r="G37" i="34"/>
  <c r="H37" i="34"/>
  <c r="I37" i="34"/>
  <c r="J37" i="34"/>
  <c r="K37" i="34"/>
  <c r="C38" i="34"/>
  <c r="D38" i="34"/>
  <c r="E38" i="34"/>
  <c r="F38" i="34"/>
  <c r="G38" i="34"/>
  <c r="H38" i="34"/>
  <c r="I38" i="34"/>
  <c r="J38" i="34"/>
  <c r="K38" i="34"/>
  <c r="C39" i="34"/>
  <c r="D39" i="34"/>
  <c r="E39" i="34"/>
  <c r="F39" i="34"/>
  <c r="G39" i="34"/>
  <c r="H39" i="34"/>
  <c r="I39" i="34"/>
  <c r="J39" i="34"/>
  <c r="K39" i="34"/>
  <c r="C40" i="34"/>
  <c r="D40" i="34"/>
  <c r="E40" i="34"/>
  <c r="F40" i="34"/>
  <c r="G40" i="34"/>
  <c r="H40" i="34"/>
  <c r="I40" i="34"/>
  <c r="J40" i="34"/>
  <c r="K40" i="34"/>
  <c r="B40" i="34"/>
  <c r="B39" i="34"/>
  <c r="B38" i="34"/>
  <c r="B37" i="34"/>
  <c r="C37" i="12"/>
  <c r="D37" i="12"/>
  <c r="E37" i="12"/>
  <c r="F37" i="12"/>
  <c r="G37" i="12"/>
  <c r="H37" i="12"/>
  <c r="I37" i="12"/>
  <c r="J37" i="12"/>
  <c r="K37" i="12"/>
  <c r="C38" i="12"/>
  <c r="D38" i="12"/>
  <c r="E38" i="12"/>
  <c r="F38" i="12"/>
  <c r="G38" i="12"/>
  <c r="H38" i="12"/>
  <c r="I38" i="12"/>
  <c r="J38" i="12"/>
  <c r="K38" i="12"/>
  <c r="C39" i="12"/>
  <c r="D39" i="12"/>
  <c r="E39" i="12"/>
  <c r="F39" i="12"/>
  <c r="G39" i="12"/>
  <c r="H39" i="12"/>
  <c r="I39" i="12"/>
  <c r="J39" i="12"/>
  <c r="K39" i="12"/>
  <c r="C40" i="12"/>
  <c r="D40" i="12"/>
  <c r="E40" i="12"/>
  <c r="F40" i="12"/>
  <c r="G40" i="12"/>
  <c r="H40" i="12"/>
  <c r="I40" i="12"/>
  <c r="J40" i="12"/>
  <c r="K40" i="12"/>
  <c r="B40" i="12"/>
  <c r="B39" i="12"/>
  <c r="B38" i="12"/>
  <c r="B37" i="12"/>
  <c r="F93" i="35" l="1"/>
  <c r="K40" i="32" l="1"/>
  <c r="K39" i="32"/>
  <c r="K38" i="32"/>
  <c r="K37" i="32"/>
  <c r="J40" i="32"/>
  <c r="J39" i="32"/>
  <c r="J38" i="32"/>
  <c r="J37" i="32"/>
  <c r="I40" i="32"/>
  <c r="I39" i="32"/>
  <c r="I38" i="32"/>
  <c r="I37" i="32"/>
  <c r="H40" i="32"/>
  <c r="H39" i="32"/>
  <c r="H38" i="32"/>
  <c r="H37" i="32"/>
  <c r="G40" i="32"/>
  <c r="G39" i="32"/>
  <c r="G38" i="32"/>
  <c r="G37" i="32"/>
  <c r="F40" i="32"/>
  <c r="F39" i="32"/>
  <c r="F38" i="32"/>
  <c r="F37" i="32"/>
  <c r="E40" i="32"/>
  <c r="E39" i="32"/>
  <c r="E38" i="32"/>
  <c r="E37" i="32"/>
  <c r="D40" i="32"/>
  <c r="D39" i="32"/>
  <c r="D38" i="32"/>
  <c r="D37" i="32"/>
  <c r="C40" i="32"/>
  <c r="C39" i="32"/>
  <c r="C38" i="32"/>
  <c r="C37" i="32"/>
  <c r="B40" i="32"/>
  <c r="B39" i="32"/>
  <c r="B38" i="32"/>
  <c r="B37" i="32"/>
  <c r="K40" i="17" l="1"/>
  <c r="K39" i="17"/>
  <c r="K38" i="17"/>
  <c r="J40" i="17"/>
  <c r="J39" i="17"/>
  <c r="J38" i="17"/>
  <c r="I40" i="17"/>
  <c r="I39" i="17"/>
  <c r="I38" i="17"/>
  <c r="H40" i="17"/>
  <c r="H39" i="17"/>
  <c r="H38" i="17"/>
  <c r="G40" i="17"/>
  <c r="G39" i="17"/>
  <c r="G38" i="17"/>
  <c r="F40" i="17"/>
  <c r="F39" i="17"/>
  <c r="F38" i="17"/>
  <c r="E40" i="17"/>
  <c r="E39" i="17"/>
  <c r="E38" i="17"/>
  <c r="D40" i="17"/>
  <c r="D39" i="17"/>
  <c r="D38" i="17"/>
  <c r="C38" i="17"/>
  <c r="C40" i="17"/>
  <c r="C39" i="17"/>
  <c r="B93" i="17" l="1"/>
  <c r="B92" i="17"/>
  <c r="B91" i="17"/>
  <c r="B90" i="17"/>
  <c r="B88" i="17"/>
  <c r="B87" i="17"/>
  <c r="B40" i="17"/>
  <c r="B39" i="17"/>
  <c r="D37" i="17"/>
  <c r="E37" i="17"/>
  <c r="F37" i="17"/>
  <c r="G37" i="17"/>
  <c r="H37" i="17"/>
  <c r="I37" i="17"/>
  <c r="J37" i="17"/>
  <c r="K37" i="17"/>
  <c r="C37" i="17"/>
  <c r="B37" i="17"/>
  <c r="A25" i="18" l="1"/>
  <c r="A26" i="18"/>
  <c r="A27" i="18"/>
  <c r="A28" i="18"/>
  <c r="A29" i="18"/>
  <c r="A30" i="18"/>
  <c r="A31" i="18"/>
  <c r="A32" i="18"/>
  <c r="A24" i="18"/>
  <c r="L48" i="34" l="1"/>
  <c r="L49" i="34"/>
  <c r="L52" i="34"/>
  <c r="L53" i="34"/>
  <c r="L54" i="34"/>
  <c r="L55" i="34"/>
  <c r="N55" i="34" s="1"/>
  <c r="D76" i="32"/>
  <c r="B87" i="18"/>
  <c r="D87" i="18" s="1"/>
  <c r="M53" i="34"/>
  <c r="M54" i="34"/>
  <c r="M55" i="34"/>
  <c r="M52" i="34"/>
  <c r="L52" i="12"/>
  <c r="L53" i="12"/>
  <c r="L54" i="12"/>
  <c r="L55" i="12"/>
  <c r="M52" i="12"/>
  <c r="M53" i="12"/>
  <c r="M54" i="12"/>
  <c r="M55" i="12"/>
  <c r="D55" i="18"/>
  <c r="E55" i="18"/>
  <c r="F55" i="18"/>
  <c r="G55" i="18"/>
  <c r="H55" i="18"/>
  <c r="I55" i="18"/>
  <c r="J55" i="18"/>
  <c r="K55" i="18"/>
  <c r="D56" i="18"/>
  <c r="E56" i="18"/>
  <c r="F56" i="18"/>
  <c r="G56" i="18"/>
  <c r="H56" i="18"/>
  <c r="I56" i="18"/>
  <c r="J56" i="18"/>
  <c r="K56" i="18"/>
  <c r="D57" i="18"/>
  <c r="E57" i="18"/>
  <c r="F57" i="18"/>
  <c r="G57" i="18"/>
  <c r="H57" i="18"/>
  <c r="I57" i="18"/>
  <c r="J57" i="18"/>
  <c r="K57" i="18"/>
  <c r="C57" i="18"/>
  <c r="C56" i="18"/>
  <c r="C55" i="18"/>
  <c r="K54" i="18"/>
  <c r="I54" i="18"/>
  <c r="G54" i="18"/>
  <c r="E54" i="18"/>
  <c r="C54" i="18"/>
  <c r="J54" i="18"/>
  <c r="H54" i="18"/>
  <c r="F54" i="18"/>
  <c r="D54" i="18"/>
  <c r="L52" i="32"/>
  <c r="D84" i="17"/>
  <c r="D85" i="17"/>
  <c r="D96" i="17" s="1"/>
  <c r="F84" i="17"/>
  <c r="B56" i="18"/>
  <c r="B57" i="18"/>
  <c r="B55" i="18"/>
  <c r="B54" i="18"/>
  <c r="B96" i="17"/>
  <c r="K105" i="18"/>
  <c r="K106" i="18"/>
  <c r="K104" i="18"/>
  <c r="I105" i="18"/>
  <c r="I106" i="18"/>
  <c r="I104" i="18"/>
  <c r="G105" i="18"/>
  <c r="G106" i="18"/>
  <c r="G104" i="18"/>
  <c r="E105" i="18"/>
  <c r="E106" i="18"/>
  <c r="E104" i="18"/>
  <c r="C105" i="18"/>
  <c r="C106" i="18"/>
  <c r="C104" i="18"/>
  <c r="K76" i="18"/>
  <c r="K77" i="18"/>
  <c r="K75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63" i="18"/>
  <c r="I76" i="18"/>
  <c r="I77" i="18"/>
  <c r="I75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63" i="18"/>
  <c r="G76" i="18"/>
  <c r="G77" i="18"/>
  <c r="G75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63" i="18"/>
  <c r="E76" i="18"/>
  <c r="E77" i="18"/>
  <c r="E75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63" i="18"/>
  <c r="C77" i="18"/>
  <c r="C76" i="18"/>
  <c r="C75" i="18"/>
  <c r="C60" i="18"/>
  <c r="D60" i="18"/>
  <c r="E60" i="18"/>
  <c r="F60" i="18"/>
  <c r="G60" i="18"/>
  <c r="H60" i="18"/>
  <c r="I60" i="18"/>
  <c r="J60" i="18"/>
  <c r="K60" i="18"/>
  <c r="C61" i="18"/>
  <c r="D61" i="18"/>
  <c r="E61" i="18"/>
  <c r="F61" i="18"/>
  <c r="G61" i="18"/>
  <c r="H61" i="18"/>
  <c r="I61" i="18"/>
  <c r="J61" i="18"/>
  <c r="K61" i="18"/>
  <c r="C62" i="18"/>
  <c r="D62" i="18"/>
  <c r="E62" i="18"/>
  <c r="F62" i="18"/>
  <c r="G62" i="18"/>
  <c r="H62" i="18"/>
  <c r="I62" i="18"/>
  <c r="J62" i="18"/>
  <c r="K62" i="18"/>
  <c r="B71" i="18"/>
  <c r="B72" i="18"/>
  <c r="B73" i="18"/>
  <c r="B74" i="18"/>
  <c r="B75" i="18"/>
  <c r="B76" i="18"/>
  <c r="B77" i="18"/>
  <c r="B70" i="18"/>
  <c r="B69" i="18"/>
  <c r="B68" i="18"/>
  <c r="B67" i="18"/>
  <c r="B66" i="18"/>
  <c r="B65" i="18"/>
  <c r="B64" i="18"/>
  <c r="B63" i="18"/>
  <c r="B62" i="18"/>
  <c r="B61" i="18"/>
  <c r="B60" i="18"/>
  <c r="J50" i="18"/>
  <c r="K50" i="18"/>
  <c r="J51" i="18"/>
  <c r="K51" i="18"/>
  <c r="C50" i="18"/>
  <c r="D50" i="18"/>
  <c r="E50" i="18"/>
  <c r="F50" i="18"/>
  <c r="G50" i="18"/>
  <c r="H50" i="18"/>
  <c r="I50" i="18"/>
  <c r="C51" i="18"/>
  <c r="D51" i="18"/>
  <c r="E51" i="18"/>
  <c r="F51" i="18"/>
  <c r="G51" i="18"/>
  <c r="H51" i="18"/>
  <c r="I51" i="18"/>
  <c r="B51" i="18"/>
  <c r="B50" i="18"/>
  <c r="J47" i="18"/>
  <c r="K47" i="18"/>
  <c r="J48" i="18"/>
  <c r="K48" i="18"/>
  <c r="C47" i="18"/>
  <c r="D47" i="18"/>
  <c r="E47" i="18"/>
  <c r="F47" i="18"/>
  <c r="G47" i="18"/>
  <c r="H47" i="18"/>
  <c r="I47" i="18"/>
  <c r="C48" i="18"/>
  <c r="D48" i="18"/>
  <c r="E48" i="18"/>
  <c r="F48" i="18"/>
  <c r="G48" i="18"/>
  <c r="H48" i="18"/>
  <c r="I48" i="18"/>
  <c r="B48" i="18"/>
  <c r="B47" i="18"/>
  <c r="C12" i="18"/>
  <c r="D12" i="18"/>
  <c r="E12" i="18"/>
  <c r="F12" i="18"/>
  <c r="G12" i="18"/>
  <c r="H12" i="18"/>
  <c r="I12" i="18"/>
  <c r="J12" i="18"/>
  <c r="K12" i="18"/>
  <c r="C13" i="18"/>
  <c r="D13" i="18"/>
  <c r="E13" i="18"/>
  <c r="F13" i="18"/>
  <c r="G13" i="18"/>
  <c r="H13" i="18"/>
  <c r="I13" i="18"/>
  <c r="J13" i="18"/>
  <c r="K13" i="18"/>
  <c r="C14" i="18"/>
  <c r="D14" i="18"/>
  <c r="E14" i="18"/>
  <c r="F14" i="18"/>
  <c r="G14" i="18"/>
  <c r="H14" i="18"/>
  <c r="I14" i="18"/>
  <c r="J14" i="18"/>
  <c r="K14" i="18"/>
  <c r="C15" i="18"/>
  <c r="D15" i="18"/>
  <c r="E15" i="18"/>
  <c r="F15" i="18"/>
  <c r="G15" i="18"/>
  <c r="H15" i="18"/>
  <c r="I15" i="18"/>
  <c r="J15" i="18"/>
  <c r="K15" i="18"/>
  <c r="C16" i="18"/>
  <c r="D16" i="18"/>
  <c r="E16" i="18"/>
  <c r="F16" i="18"/>
  <c r="G16" i="18"/>
  <c r="H16" i="18"/>
  <c r="I16" i="18"/>
  <c r="J16" i="18"/>
  <c r="K16" i="18"/>
  <c r="C17" i="18"/>
  <c r="D17" i="18"/>
  <c r="E17" i="18"/>
  <c r="F17" i="18"/>
  <c r="G17" i="18"/>
  <c r="H17" i="18"/>
  <c r="I17" i="18"/>
  <c r="J17" i="18"/>
  <c r="K17" i="18"/>
  <c r="C18" i="18"/>
  <c r="D18" i="18"/>
  <c r="E18" i="18"/>
  <c r="F18" i="18"/>
  <c r="G18" i="18"/>
  <c r="H18" i="18"/>
  <c r="I18" i="18"/>
  <c r="J18" i="18"/>
  <c r="K18" i="18"/>
  <c r="C19" i="18"/>
  <c r="D19" i="18"/>
  <c r="E19" i="18"/>
  <c r="F19" i="18"/>
  <c r="G19" i="18"/>
  <c r="H19" i="18"/>
  <c r="I19" i="18"/>
  <c r="J19" i="18"/>
  <c r="K19" i="18"/>
  <c r="C20" i="18"/>
  <c r="D20" i="18"/>
  <c r="E20" i="18"/>
  <c r="F20" i="18"/>
  <c r="G20" i="18"/>
  <c r="H20" i="18"/>
  <c r="I20" i="18"/>
  <c r="J20" i="18"/>
  <c r="K20" i="18"/>
  <c r="C21" i="18"/>
  <c r="D21" i="18"/>
  <c r="E21" i="18"/>
  <c r="F21" i="18"/>
  <c r="G21" i="18"/>
  <c r="H21" i="18"/>
  <c r="I21" i="18"/>
  <c r="J21" i="18"/>
  <c r="K21" i="18"/>
  <c r="C22" i="18"/>
  <c r="D22" i="18"/>
  <c r="E22" i="18"/>
  <c r="F22" i="18"/>
  <c r="G22" i="18"/>
  <c r="H22" i="18"/>
  <c r="I22" i="18"/>
  <c r="J22" i="18"/>
  <c r="K22" i="18"/>
  <c r="C23" i="18"/>
  <c r="D23" i="18"/>
  <c r="E23" i="18"/>
  <c r="F23" i="18"/>
  <c r="G23" i="18"/>
  <c r="H23" i="18"/>
  <c r="I23" i="18"/>
  <c r="J23" i="18"/>
  <c r="K23" i="18"/>
  <c r="C24" i="18"/>
  <c r="D24" i="18"/>
  <c r="E24" i="18"/>
  <c r="F24" i="18"/>
  <c r="G24" i="18"/>
  <c r="H24" i="18"/>
  <c r="I24" i="18"/>
  <c r="J24" i="18"/>
  <c r="K24" i="18"/>
  <c r="C25" i="18"/>
  <c r="D25" i="18"/>
  <c r="E25" i="18"/>
  <c r="F25" i="18"/>
  <c r="G25" i="18"/>
  <c r="H25" i="18"/>
  <c r="I25" i="18"/>
  <c r="J25" i="18"/>
  <c r="K25" i="18"/>
  <c r="C26" i="18"/>
  <c r="D26" i="18"/>
  <c r="E26" i="18"/>
  <c r="F26" i="18"/>
  <c r="G26" i="18"/>
  <c r="H26" i="18"/>
  <c r="I26" i="18"/>
  <c r="J26" i="18"/>
  <c r="K26" i="18"/>
  <c r="C27" i="18"/>
  <c r="D27" i="18"/>
  <c r="E27" i="18"/>
  <c r="F27" i="18"/>
  <c r="G27" i="18"/>
  <c r="H27" i="18"/>
  <c r="I27" i="18"/>
  <c r="J27" i="18"/>
  <c r="K27" i="18"/>
  <c r="C28" i="18"/>
  <c r="D28" i="18"/>
  <c r="E28" i="18"/>
  <c r="F28" i="18"/>
  <c r="G28" i="18"/>
  <c r="H28" i="18"/>
  <c r="I28" i="18"/>
  <c r="J28" i="18"/>
  <c r="K28" i="18"/>
  <c r="C29" i="18"/>
  <c r="D29" i="18"/>
  <c r="E29" i="18"/>
  <c r="F29" i="18"/>
  <c r="G29" i="18"/>
  <c r="H29" i="18"/>
  <c r="I29" i="18"/>
  <c r="J29" i="18"/>
  <c r="K29" i="18"/>
  <c r="C30" i="18"/>
  <c r="D30" i="18"/>
  <c r="E30" i="18"/>
  <c r="F30" i="18"/>
  <c r="G30" i="18"/>
  <c r="H30" i="18"/>
  <c r="I30" i="18"/>
  <c r="J30" i="18"/>
  <c r="K30" i="18"/>
  <c r="C31" i="18"/>
  <c r="D31" i="18"/>
  <c r="E31" i="18"/>
  <c r="F31" i="18"/>
  <c r="G31" i="18"/>
  <c r="H31" i="18"/>
  <c r="I31" i="18"/>
  <c r="J31" i="18"/>
  <c r="K31" i="18"/>
  <c r="C32" i="18"/>
  <c r="D32" i="18"/>
  <c r="E32" i="18"/>
  <c r="F32" i="18"/>
  <c r="G32" i="18"/>
  <c r="H32" i="18"/>
  <c r="I32" i="18"/>
  <c r="J32" i="18"/>
  <c r="K32" i="18"/>
  <c r="C33" i="18"/>
  <c r="D33" i="18"/>
  <c r="E33" i="18"/>
  <c r="F33" i="18"/>
  <c r="G33" i="18"/>
  <c r="H33" i="18"/>
  <c r="I33" i="18"/>
  <c r="J33" i="18"/>
  <c r="K33" i="18"/>
  <c r="C34" i="18"/>
  <c r="D34" i="18"/>
  <c r="E34" i="18"/>
  <c r="F34" i="18"/>
  <c r="G34" i="18"/>
  <c r="H34" i="18"/>
  <c r="I34" i="18"/>
  <c r="J34" i="18"/>
  <c r="K34" i="18"/>
  <c r="C35" i="18"/>
  <c r="D35" i="18"/>
  <c r="E35" i="18"/>
  <c r="F35" i="18"/>
  <c r="G35" i="18"/>
  <c r="H35" i="18"/>
  <c r="I35" i="18"/>
  <c r="J35" i="18"/>
  <c r="K35" i="18"/>
  <c r="B30" i="18"/>
  <c r="B31" i="18"/>
  <c r="B32" i="18"/>
  <c r="B33" i="18"/>
  <c r="B34" i="18"/>
  <c r="B35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C11" i="18"/>
  <c r="D11" i="18"/>
  <c r="E11" i="18"/>
  <c r="F11" i="18"/>
  <c r="G11" i="18"/>
  <c r="H11" i="18"/>
  <c r="I11" i="18"/>
  <c r="J11" i="18"/>
  <c r="K11" i="18"/>
  <c r="B11" i="18"/>
  <c r="M55" i="22"/>
  <c r="L55" i="22"/>
  <c r="M54" i="22"/>
  <c r="L54" i="22"/>
  <c r="M53" i="22"/>
  <c r="L53" i="22"/>
  <c r="M52" i="22"/>
  <c r="L52" i="22"/>
  <c r="M55" i="15"/>
  <c r="L55" i="15"/>
  <c r="M54" i="15"/>
  <c r="L54" i="15"/>
  <c r="M53" i="15"/>
  <c r="L53" i="15"/>
  <c r="M52" i="15"/>
  <c r="L52" i="15"/>
  <c r="M55" i="13"/>
  <c r="L55" i="13"/>
  <c r="M54" i="13"/>
  <c r="L54" i="13"/>
  <c r="M53" i="13"/>
  <c r="L53" i="13"/>
  <c r="M52" i="13"/>
  <c r="L52" i="13"/>
  <c r="M55" i="14"/>
  <c r="L55" i="14"/>
  <c r="M54" i="14"/>
  <c r="L54" i="14"/>
  <c r="M53" i="14"/>
  <c r="L53" i="14"/>
  <c r="M52" i="14"/>
  <c r="L52" i="14"/>
  <c r="N52" i="14" s="1"/>
  <c r="M55" i="32"/>
  <c r="L55" i="32"/>
  <c r="M54" i="32"/>
  <c r="L54" i="32"/>
  <c r="M53" i="32"/>
  <c r="L53" i="32"/>
  <c r="M52" i="32"/>
  <c r="M55" i="17"/>
  <c r="L55" i="17"/>
  <c r="M54" i="17"/>
  <c r="L54" i="17"/>
  <c r="M53" i="17"/>
  <c r="L53" i="17"/>
  <c r="M52" i="17"/>
  <c r="L52" i="17"/>
  <c r="N52" i="12"/>
  <c r="I42" i="18"/>
  <c r="E42" i="18"/>
  <c r="K40" i="18"/>
  <c r="F41" i="18"/>
  <c r="B41" i="18"/>
  <c r="J41" i="18"/>
  <c r="C40" i="18"/>
  <c r="G40" i="18"/>
  <c r="B40" i="18"/>
  <c r="J42" i="18"/>
  <c r="F42" i="18"/>
  <c r="K41" i="18"/>
  <c r="G41" i="18"/>
  <c r="C41" i="18"/>
  <c r="H40" i="18"/>
  <c r="D40" i="18"/>
  <c r="B42" i="18"/>
  <c r="H42" i="18"/>
  <c r="D42" i="18"/>
  <c r="I41" i="18"/>
  <c r="E41" i="18"/>
  <c r="J40" i="18"/>
  <c r="F40" i="18"/>
  <c r="K42" i="18"/>
  <c r="G42" i="18"/>
  <c r="C42" i="18"/>
  <c r="H41" i="18"/>
  <c r="D41" i="18"/>
  <c r="I40" i="18"/>
  <c r="E40" i="18"/>
  <c r="B85" i="22"/>
  <c r="F85" i="22" s="1"/>
  <c r="F96" i="22" s="1"/>
  <c r="B34" i="22"/>
  <c r="J34" i="22"/>
  <c r="J41" i="22"/>
  <c r="J76" i="22"/>
  <c r="H34" i="22"/>
  <c r="H41" i="22"/>
  <c r="H76" i="22"/>
  <c r="F34" i="22"/>
  <c r="F41" i="22"/>
  <c r="F76" i="22"/>
  <c r="D34" i="22"/>
  <c r="D41" i="22"/>
  <c r="D76" i="22"/>
  <c r="B41" i="22"/>
  <c r="B76" i="22"/>
  <c r="B85" i="15"/>
  <c r="H85" i="15" s="1"/>
  <c r="H96" i="15" s="1"/>
  <c r="J34" i="15"/>
  <c r="J76" i="15"/>
  <c r="H34" i="15"/>
  <c r="H41" i="15"/>
  <c r="H76" i="15"/>
  <c r="F34" i="15"/>
  <c r="F41" i="15"/>
  <c r="F76" i="15"/>
  <c r="D34" i="15"/>
  <c r="D41" i="15"/>
  <c r="D76" i="15"/>
  <c r="B34" i="15"/>
  <c r="B41" i="15"/>
  <c r="B76" i="15"/>
  <c r="B85" i="13"/>
  <c r="B96" i="13" s="1"/>
  <c r="J34" i="13"/>
  <c r="J76" i="13"/>
  <c r="H34" i="13"/>
  <c r="H41" i="13"/>
  <c r="H76" i="13"/>
  <c r="F34" i="13"/>
  <c r="F41" i="13"/>
  <c r="F76" i="13"/>
  <c r="D34" i="13"/>
  <c r="D41" i="13"/>
  <c r="D76" i="13"/>
  <c r="B34" i="13"/>
  <c r="B41" i="13"/>
  <c r="B76" i="13"/>
  <c r="B85" i="14"/>
  <c r="H85" i="14" s="1"/>
  <c r="H96" i="14" s="1"/>
  <c r="J34" i="14"/>
  <c r="J41" i="14"/>
  <c r="J76" i="14"/>
  <c r="H34" i="14"/>
  <c r="H41" i="14"/>
  <c r="H76" i="14"/>
  <c r="F34" i="14"/>
  <c r="F76" i="14"/>
  <c r="D34" i="14"/>
  <c r="D41" i="14"/>
  <c r="D76" i="14"/>
  <c r="B34" i="14"/>
  <c r="B41" i="14"/>
  <c r="B76" i="14"/>
  <c r="B85" i="12"/>
  <c r="J85" i="12" s="1"/>
  <c r="J34" i="12"/>
  <c r="J76" i="12"/>
  <c r="H34" i="12"/>
  <c r="H41" i="12"/>
  <c r="H76" i="12"/>
  <c r="F34" i="12"/>
  <c r="F41" i="12"/>
  <c r="F76" i="12"/>
  <c r="D34" i="12"/>
  <c r="D41" i="12"/>
  <c r="D76" i="12"/>
  <c r="B34" i="12"/>
  <c r="B41" i="12"/>
  <c r="B76" i="12"/>
  <c r="B85" i="34"/>
  <c r="D85" i="34" s="1"/>
  <c r="D96" i="34" s="1"/>
  <c r="J34" i="34"/>
  <c r="J76" i="34"/>
  <c r="H34" i="34"/>
  <c r="H76" i="34"/>
  <c r="F34" i="34"/>
  <c r="F76" i="34"/>
  <c r="D34" i="34"/>
  <c r="D41" i="34"/>
  <c r="D76" i="34"/>
  <c r="B34" i="34"/>
  <c r="B76" i="34"/>
  <c r="B85" i="32"/>
  <c r="D85" i="32" s="1"/>
  <c r="J34" i="32"/>
  <c r="J41" i="32"/>
  <c r="J76" i="32"/>
  <c r="H34" i="32"/>
  <c r="H76" i="32"/>
  <c r="F34" i="32"/>
  <c r="F76" i="32"/>
  <c r="D34" i="32"/>
  <c r="B34" i="32"/>
  <c r="B76" i="32"/>
  <c r="J85" i="17"/>
  <c r="J96" i="17" s="1"/>
  <c r="J34" i="17"/>
  <c r="J76" i="17"/>
  <c r="H85" i="17"/>
  <c r="H96" i="17" s="1"/>
  <c r="H34" i="17"/>
  <c r="H41" i="17"/>
  <c r="H76" i="17"/>
  <c r="F85" i="17"/>
  <c r="F96" i="17" s="1"/>
  <c r="F34" i="17"/>
  <c r="F41" i="17"/>
  <c r="F76" i="17"/>
  <c r="D34" i="17"/>
  <c r="D41" i="17"/>
  <c r="D76" i="17"/>
  <c r="B34" i="17"/>
  <c r="B76" i="17"/>
  <c r="B84" i="22"/>
  <c r="K84" i="22" s="1"/>
  <c r="K85" i="22" s="1"/>
  <c r="B84" i="15"/>
  <c r="K84" i="15" s="1"/>
  <c r="K85" i="15" s="1"/>
  <c r="B84" i="13"/>
  <c r="H84" i="13" s="1"/>
  <c r="B84" i="14"/>
  <c r="K84" i="14" s="1"/>
  <c r="K85" i="14" s="1"/>
  <c r="B84" i="12"/>
  <c r="G84" i="12" s="1"/>
  <c r="G85" i="12" s="1"/>
  <c r="B84" i="34"/>
  <c r="F84" i="34" s="1"/>
  <c r="B84" i="32"/>
  <c r="K84" i="32" s="1"/>
  <c r="K85" i="32" s="1"/>
  <c r="C84" i="17"/>
  <c r="C85" i="17" s="1"/>
  <c r="E84" i="17"/>
  <c r="E85" i="17" s="1"/>
  <c r="G84" i="17"/>
  <c r="G85" i="17" s="1"/>
  <c r="I84" i="17"/>
  <c r="I85" i="17" s="1"/>
  <c r="K84" i="17"/>
  <c r="K85" i="17" s="1"/>
  <c r="M40" i="22"/>
  <c r="K41" i="22"/>
  <c r="K34" i="22"/>
  <c r="K76" i="22"/>
  <c r="M40" i="13"/>
  <c r="M40" i="12"/>
  <c r="M104" i="17"/>
  <c r="N104" i="17" s="1"/>
  <c r="M103" i="17"/>
  <c r="N103" i="17" s="1"/>
  <c r="M102" i="17"/>
  <c r="N102" i="17" s="1"/>
  <c r="C34" i="22"/>
  <c r="C41" i="22"/>
  <c r="C76" i="22"/>
  <c r="E34" i="22"/>
  <c r="E76" i="22"/>
  <c r="G34" i="22"/>
  <c r="G41" i="22"/>
  <c r="G76" i="22"/>
  <c r="I34" i="22"/>
  <c r="I41" i="22"/>
  <c r="I76" i="22"/>
  <c r="M104" i="22"/>
  <c r="N104" i="22" s="1"/>
  <c r="M103" i="22"/>
  <c r="N103" i="22" s="1"/>
  <c r="M102" i="22"/>
  <c r="N102" i="22" s="1"/>
  <c r="M94" i="22"/>
  <c r="L45" i="22"/>
  <c r="L46" i="22"/>
  <c r="L48" i="22"/>
  <c r="M48" i="22"/>
  <c r="L49" i="22"/>
  <c r="M49" i="22"/>
  <c r="L58" i="22"/>
  <c r="L59" i="22"/>
  <c r="L60" i="22"/>
  <c r="M60" i="22"/>
  <c r="L61" i="22"/>
  <c r="N61" i="22" s="1"/>
  <c r="L62" i="22"/>
  <c r="N62" i="22" s="1"/>
  <c r="L63" i="22"/>
  <c r="N63" i="22" s="1"/>
  <c r="L64" i="22"/>
  <c r="N64" i="22" s="1"/>
  <c r="L65" i="22"/>
  <c r="N65" i="22" s="1"/>
  <c r="L66" i="22"/>
  <c r="N66" i="22" s="1"/>
  <c r="L67" i="22"/>
  <c r="N67" i="22" s="1"/>
  <c r="L68" i="22"/>
  <c r="N68" i="22" s="1"/>
  <c r="L69" i="22"/>
  <c r="N69" i="22" s="1"/>
  <c r="L70" i="22"/>
  <c r="N70" i="22" s="1"/>
  <c r="L71" i="22"/>
  <c r="N71" i="22" s="1"/>
  <c r="L72" i="22"/>
  <c r="N72" i="22" s="1"/>
  <c r="L73" i="22"/>
  <c r="M73" i="22"/>
  <c r="L74" i="22"/>
  <c r="L75" i="22"/>
  <c r="M75" i="22"/>
  <c r="M74" i="22"/>
  <c r="M59" i="22"/>
  <c r="M58" i="22"/>
  <c r="M46" i="22"/>
  <c r="M45" i="22"/>
  <c r="N45" i="22" s="1"/>
  <c r="L40" i="22"/>
  <c r="L39" i="22"/>
  <c r="M39" i="22"/>
  <c r="L9" i="22"/>
  <c r="M9" i="22"/>
  <c r="L10" i="22"/>
  <c r="M10" i="22"/>
  <c r="L11" i="22"/>
  <c r="M11" i="22"/>
  <c r="L12" i="22"/>
  <c r="M12" i="22"/>
  <c r="L13" i="22"/>
  <c r="M13" i="22"/>
  <c r="L14" i="22"/>
  <c r="M14" i="22"/>
  <c r="L15" i="22"/>
  <c r="M15" i="22"/>
  <c r="L16" i="22"/>
  <c r="M16" i="22"/>
  <c r="L17" i="22"/>
  <c r="M17" i="22"/>
  <c r="L18" i="22"/>
  <c r="M18" i="22"/>
  <c r="L19" i="22"/>
  <c r="M19" i="22"/>
  <c r="L20" i="22"/>
  <c r="M20" i="22"/>
  <c r="L21" i="22"/>
  <c r="M21" i="22"/>
  <c r="L22" i="22"/>
  <c r="M22" i="22"/>
  <c r="L23" i="22"/>
  <c r="M23" i="22"/>
  <c r="L24" i="22"/>
  <c r="M24" i="22"/>
  <c r="L25" i="22"/>
  <c r="M25" i="22"/>
  <c r="L26" i="22"/>
  <c r="M26" i="22"/>
  <c r="L27" i="22"/>
  <c r="M27" i="22"/>
  <c r="L28" i="22"/>
  <c r="M28" i="22"/>
  <c r="L29" i="22"/>
  <c r="M29" i="22"/>
  <c r="L30" i="22"/>
  <c r="M30" i="22"/>
  <c r="L31" i="22"/>
  <c r="M31" i="22"/>
  <c r="L32" i="22"/>
  <c r="M32" i="22"/>
  <c r="L33" i="22"/>
  <c r="M33" i="22"/>
  <c r="C34" i="15"/>
  <c r="C41" i="15"/>
  <c r="C76" i="15"/>
  <c r="E34" i="15"/>
  <c r="E41" i="15"/>
  <c r="M39" i="15"/>
  <c r="E76" i="15"/>
  <c r="G34" i="15"/>
  <c r="G41" i="15"/>
  <c r="G76" i="15"/>
  <c r="I34" i="15"/>
  <c r="I41" i="15"/>
  <c r="I76" i="15"/>
  <c r="K34" i="15"/>
  <c r="K41" i="15"/>
  <c r="K76" i="15"/>
  <c r="M104" i="15"/>
  <c r="N104" i="15" s="1"/>
  <c r="M103" i="15"/>
  <c r="N103" i="15" s="1"/>
  <c r="M102" i="15"/>
  <c r="N102" i="15" s="1"/>
  <c r="M94" i="15"/>
  <c r="L45" i="15"/>
  <c r="L46" i="15"/>
  <c r="L48" i="15"/>
  <c r="L49" i="15"/>
  <c r="L58" i="15"/>
  <c r="L59" i="15"/>
  <c r="L60" i="15"/>
  <c r="L61" i="15"/>
  <c r="N61" i="15" s="1"/>
  <c r="L62" i="15"/>
  <c r="N62" i="15" s="1"/>
  <c r="L63" i="15"/>
  <c r="N63" i="15" s="1"/>
  <c r="L64" i="15"/>
  <c r="N64" i="15" s="1"/>
  <c r="L65" i="15"/>
  <c r="N65" i="15" s="1"/>
  <c r="L66" i="15"/>
  <c r="N66" i="15" s="1"/>
  <c r="L67" i="15"/>
  <c r="N67" i="15" s="1"/>
  <c r="L68" i="15"/>
  <c r="N68" i="15" s="1"/>
  <c r="L69" i="15"/>
  <c r="N69" i="15" s="1"/>
  <c r="L70" i="15"/>
  <c r="N70" i="15" s="1"/>
  <c r="L71" i="15"/>
  <c r="N71" i="15" s="1"/>
  <c r="L72" i="15"/>
  <c r="N72" i="15" s="1"/>
  <c r="L73" i="15"/>
  <c r="L74" i="15"/>
  <c r="M74" i="15"/>
  <c r="L75" i="15"/>
  <c r="M75" i="15"/>
  <c r="M73" i="15"/>
  <c r="M60" i="15"/>
  <c r="M59" i="15"/>
  <c r="M58" i="15"/>
  <c r="M49" i="15"/>
  <c r="N49" i="15" s="1"/>
  <c r="M48" i="15"/>
  <c r="M46" i="15"/>
  <c r="M45" i="15"/>
  <c r="L40" i="15"/>
  <c r="L39" i="15"/>
  <c r="L3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C34" i="13"/>
  <c r="C76" i="13"/>
  <c r="E34" i="13"/>
  <c r="E41" i="13"/>
  <c r="E76" i="13"/>
  <c r="G34" i="13"/>
  <c r="G41" i="13"/>
  <c r="K41" i="13"/>
  <c r="G76" i="13"/>
  <c r="I34" i="13"/>
  <c r="I41" i="13"/>
  <c r="I76" i="13"/>
  <c r="K34" i="13"/>
  <c r="K76" i="13"/>
  <c r="M104" i="13"/>
  <c r="N104" i="13" s="1"/>
  <c r="M103" i="13"/>
  <c r="N103" i="13" s="1"/>
  <c r="M102" i="13"/>
  <c r="N102" i="13" s="1"/>
  <c r="M94" i="13"/>
  <c r="L45" i="13"/>
  <c r="M45" i="13"/>
  <c r="N45" i="13" s="1"/>
  <c r="L46" i="13"/>
  <c r="L48" i="13"/>
  <c r="M48" i="13"/>
  <c r="L49" i="13"/>
  <c r="L58" i="13"/>
  <c r="L59" i="13"/>
  <c r="L60" i="13"/>
  <c r="M60" i="13"/>
  <c r="N60" i="13" s="1"/>
  <c r="L61" i="13"/>
  <c r="N61" i="13" s="1"/>
  <c r="L62" i="13"/>
  <c r="N62" i="13" s="1"/>
  <c r="L63" i="13"/>
  <c r="N63" i="13" s="1"/>
  <c r="L64" i="13"/>
  <c r="N64" i="13" s="1"/>
  <c r="L65" i="13"/>
  <c r="N65" i="13" s="1"/>
  <c r="L66" i="13"/>
  <c r="N66" i="13" s="1"/>
  <c r="L67" i="13"/>
  <c r="N67" i="13" s="1"/>
  <c r="L68" i="13"/>
  <c r="N68" i="13" s="1"/>
  <c r="L69" i="13"/>
  <c r="N69" i="13" s="1"/>
  <c r="L70" i="13"/>
  <c r="N70" i="13" s="1"/>
  <c r="L71" i="13"/>
  <c r="N71" i="13" s="1"/>
  <c r="L72" i="13"/>
  <c r="N72" i="13" s="1"/>
  <c r="L73" i="13"/>
  <c r="L74" i="13"/>
  <c r="M74" i="13"/>
  <c r="L75" i="13"/>
  <c r="M75" i="13"/>
  <c r="M73" i="13"/>
  <c r="M59" i="13"/>
  <c r="M58" i="13"/>
  <c r="M49" i="13"/>
  <c r="M46" i="13"/>
  <c r="L39" i="13"/>
  <c r="L38" i="13"/>
  <c r="M38" i="13"/>
  <c r="L9" i="13"/>
  <c r="M9" i="13"/>
  <c r="L10" i="13"/>
  <c r="M10" i="13"/>
  <c r="L11" i="13"/>
  <c r="M11" i="13"/>
  <c r="L12" i="13"/>
  <c r="M12" i="13"/>
  <c r="L13" i="13"/>
  <c r="M13" i="13"/>
  <c r="L14" i="13"/>
  <c r="M14" i="13"/>
  <c r="L15" i="13"/>
  <c r="M15" i="13"/>
  <c r="L16" i="13"/>
  <c r="M16" i="13"/>
  <c r="L17" i="13"/>
  <c r="M17" i="13"/>
  <c r="L18" i="13"/>
  <c r="M18" i="13"/>
  <c r="L19" i="13"/>
  <c r="M19" i="13"/>
  <c r="L20" i="13"/>
  <c r="M20" i="13"/>
  <c r="L21" i="13"/>
  <c r="M21" i="13"/>
  <c r="L22" i="13"/>
  <c r="M22" i="13"/>
  <c r="L23" i="13"/>
  <c r="M23" i="13"/>
  <c r="L24" i="13"/>
  <c r="M24" i="13"/>
  <c r="L25" i="13"/>
  <c r="M25" i="13"/>
  <c r="L26" i="13"/>
  <c r="M26" i="13"/>
  <c r="L27" i="13"/>
  <c r="M27" i="13"/>
  <c r="L28" i="13"/>
  <c r="M28" i="13"/>
  <c r="L29" i="13"/>
  <c r="M29" i="13"/>
  <c r="L30" i="13"/>
  <c r="M30" i="13"/>
  <c r="L31" i="13"/>
  <c r="M31" i="13"/>
  <c r="L32" i="13"/>
  <c r="M32" i="13"/>
  <c r="L33" i="13"/>
  <c r="M33" i="13"/>
  <c r="C34" i="14"/>
  <c r="E41" i="14"/>
  <c r="G41" i="14"/>
  <c r="I41" i="14"/>
  <c r="K41" i="14"/>
  <c r="M39" i="14"/>
  <c r="C76" i="14"/>
  <c r="E34" i="14"/>
  <c r="E76" i="14"/>
  <c r="G76" i="14"/>
  <c r="I76" i="14"/>
  <c r="K76" i="14"/>
  <c r="G34" i="14"/>
  <c r="I34" i="14"/>
  <c r="K34" i="14"/>
  <c r="M104" i="14"/>
  <c r="N104" i="14" s="1"/>
  <c r="M103" i="14"/>
  <c r="N103" i="14" s="1"/>
  <c r="M102" i="14"/>
  <c r="N102" i="14" s="1"/>
  <c r="M94" i="14"/>
  <c r="L45" i="14"/>
  <c r="L46" i="14"/>
  <c r="L48" i="14"/>
  <c r="L49" i="14"/>
  <c r="L58" i="14"/>
  <c r="L59" i="14"/>
  <c r="L60" i="14"/>
  <c r="L61" i="14"/>
  <c r="L62" i="14"/>
  <c r="N62" i="14" s="1"/>
  <c r="L63" i="14"/>
  <c r="N63" i="14" s="1"/>
  <c r="L64" i="14"/>
  <c r="N64" i="14" s="1"/>
  <c r="L65" i="14"/>
  <c r="N65" i="14" s="1"/>
  <c r="L66" i="14"/>
  <c r="N66" i="14" s="1"/>
  <c r="L67" i="14"/>
  <c r="N67" i="14" s="1"/>
  <c r="L68" i="14"/>
  <c r="N68" i="14" s="1"/>
  <c r="L69" i="14"/>
  <c r="N69" i="14" s="1"/>
  <c r="L70" i="14"/>
  <c r="N70" i="14" s="1"/>
  <c r="L71" i="14"/>
  <c r="N71" i="14" s="1"/>
  <c r="L72" i="14"/>
  <c r="N72" i="14" s="1"/>
  <c r="L73" i="14"/>
  <c r="L74" i="14"/>
  <c r="L75" i="14"/>
  <c r="M75" i="14"/>
  <c r="M74" i="14"/>
  <c r="M73" i="14"/>
  <c r="M60" i="14"/>
  <c r="M59" i="14"/>
  <c r="M58" i="14"/>
  <c r="M49" i="14"/>
  <c r="M48" i="14"/>
  <c r="M46" i="14"/>
  <c r="M45" i="14"/>
  <c r="L40" i="14"/>
  <c r="L39" i="14"/>
  <c r="L38" i="14"/>
  <c r="L9" i="14"/>
  <c r="M9" i="14"/>
  <c r="L10" i="14"/>
  <c r="M10" i="14"/>
  <c r="L11" i="14"/>
  <c r="M11" i="14"/>
  <c r="L12" i="14"/>
  <c r="M12" i="14"/>
  <c r="L13" i="14"/>
  <c r="M13" i="14"/>
  <c r="L14" i="14"/>
  <c r="M14" i="14"/>
  <c r="L15" i="14"/>
  <c r="M15" i="14"/>
  <c r="L16" i="14"/>
  <c r="M16" i="14"/>
  <c r="L17" i="14"/>
  <c r="M17" i="14"/>
  <c r="L18" i="14"/>
  <c r="M18" i="14"/>
  <c r="L19" i="14"/>
  <c r="M19" i="14"/>
  <c r="L20" i="14"/>
  <c r="M20" i="14"/>
  <c r="L21" i="14"/>
  <c r="M21" i="14"/>
  <c r="L22" i="14"/>
  <c r="M22" i="14"/>
  <c r="L23" i="14"/>
  <c r="M23" i="14"/>
  <c r="L24" i="14"/>
  <c r="M24" i="14"/>
  <c r="L25" i="14"/>
  <c r="M25" i="14"/>
  <c r="L26" i="14"/>
  <c r="M26" i="14"/>
  <c r="L27" i="14"/>
  <c r="M27" i="14"/>
  <c r="L28" i="14"/>
  <c r="M28" i="14"/>
  <c r="L29" i="14"/>
  <c r="M29" i="14"/>
  <c r="L30" i="14"/>
  <c r="M30" i="14"/>
  <c r="L31" i="14"/>
  <c r="M31" i="14"/>
  <c r="L32" i="14"/>
  <c r="M32" i="14"/>
  <c r="L33" i="14"/>
  <c r="M33" i="14"/>
  <c r="C34" i="12"/>
  <c r="C41" i="12"/>
  <c r="C76" i="12"/>
  <c r="E34" i="12"/>
  <c r="E76" i="12"/>
  <c r="G34" i="12"/>
  <c r="G41" i="12"/>
  <c r="G76" i="12"/>
  <c r="I34" i="12"/>
  <c r="I41" i="12"/>
  <c r="I76" i="12"/>
  <c r="K34" i="12"/>
  <c r="K76" i="12"/>
  <c r="M104" i="12"/>
  <c r="N104" i="12" s="1"/>
  <c r="M103" i="12"/>
  <c r="N103" i="12" s="1"/>
  <c r="M102" i="12"/>
  <c r="N102" i="12" s="1"/>
  <c r="M94" i="12"/>
  <c r="L45" i="12"/>
  <c r="L46" i="12"/>
  <c r="L48" i="12"/>
  <c r="M48" i="12"/>
  <c r="L49" i="12"/>
  <c r="L58" i="12"/>
  <c r="L59" i="12"/>
  <c r="L60" i="12"/>
  <c r="M60" i="12"/>
  <c r="L61" i="12"/>
  <c r="N61" i="12" s="1"/>
  <c r="L62" i="12"/>
  <c r="N62" i="12" s="1"/>
  <c r="L63" i="12"/>
  <c r="N63" i="12" s="1"/>
  <c r="L64" i="12"/>
  <c r="N64" i="12" s="1"/>
  <c r="L65" i="12"/>
  <c r="N65" i="12" s="1"/>
  <c r="L66" i="12"/>
  <c r="N66" i="12" s="1"/>
  <c r="L67" i="12"/>
  <c r="N67" i="12" s="1"/>
  <c r="L68" i="12"/>
  <c r="N68" i="12" s="1"/>
  <c r="L69" i="12"/>
  <c r="N69" i="12" s="1"/>
  <c r="L70" i="12"/>
  <c r="N70" i="12" s="1"/>
  <c r="L71" i="12"/>
  <c r="N71" i="12" s="1"/>
  <c r="L72" i="12"/>
  <c r="N72" i="12" s="1"/>
  <c r="L73" i="12"/>
  <c r="L74" i="12"/>
  <c r="M74" i="12"/>
  <c r="L75" i="12"/>
  <c r="M75" i="12"/>
  <c r="N75" i="12" s="1"/>
  <c r="M73" i="12"/>
  <c r="M59" i="12"/>
  <c r="M58" i="12"/>
  <c r="M49" i="12"/>
  <c r="N49" i="12" s="1"/>
  <c r="M46" i="12"/>
  <c r="M45" i="12"/>
  <c r="L40" i="12"/>
  <c r="L39" i="12"/>
  <c r="M38" i="12"/>
  <c r="L9" i="12"/>
  <c r="M9" i="12"/>
  <c r="L10" i="12"/>
  <c r="M10" i="12"/>
  <c r="L11" i="12"/>
  <c r="M11" i="12"/>
  <c r="L12" i="12"/>
  <c r="M12" i="12"/>
  <c r="L13" i="12"/>
  <c r="M13" i="12"/>
  <c r="L14" i="12"/>
  <c r="M14" i="12"/>
  <c r="L15" i="12"/>
  <c r="M15" i="12"/>
  <c r="L16" i="12"/>
  <c r="M16" i="12"/>
  <c r="L17" i="12"/>
  <c r="M17" i="12"/>
  <c r="L18" i="12"/>
  <c r="M18" i="12"/>
  <c r="L19" i="12"/>
  <c r="M19" i="12"/>
  <c r="L20" i="12"/>
  <c r="M20" i="12"/>
  <c r="L21" i="12"/>
  <c r="M21" i="12"/>
  <c r="L22" i="12"/>
  <c r="M22" i="12"/>
  <c r="L23" i="12"/>
  <c r="M23" i="12"/>
  <c r="L24" i="12"/>
  <c r="M24" i="12"/>
  <c r="L25" i="12"/>
  <c r="M25" i="12"/>
  <c r="L26" i="12"/>
  <c r="M26" i="12"/>
  <c r="L27" i="12"/>
  <c r="M27" i="12"/>
  <c r="L28" i="12"/>
  <c r="M28" i="12"/>
  <c r="L29" i="12"/>
  <c r="M29" i="12"/>
  <c r="L30" i="12"/>
  <c r="M30" i="12"/>
  <c r="L31" i="12"/>
  <c r="M31" i="12"/>
  <c r="L32" i="12"/>
  <c r="M32" i="12"/>
  <c r="L33" i="12"/>
  <c r="M33" i="12"/>
  <c r="C34" i="34"/>
  <c r="C41" i="34"/>
  <c r="C76" i="34"/>
  <c r="E34" i="34"/>
  <c r="M37" i="34"/>
  <c r="E76" i="34"/>
  <c r="G34" i="34"/>
  <c r="G41" i="34"/>
  <c r="G76" i="34"/>
  <c r="I34" i="34"/>
  <c r="I76" i="34"/>
  <c r="K76" i="34"/>
  <c r="K34" i="34"/>
  <c r="M104" i="34"/>
  <c r="N104" i="34" s="1"/>
  <c r="M103" i="34"/>
  <c r="N103" i="34" s="1"/>
  <c r="M102" i="34"/>
  <c r="N102" i="34" s="1"/>
  <c r="M94" i="34"/>
  <c r="L45" i="34"/>
  <c r="L46" i="34"/>
  <c r="M49" i="34"/>
  <c r="N49" i="34" s="1"/>
  <c r="L58" i="34"/>
  <c r="L59" i="34"/>
  <c r="L60" i="34"/>
  <c r="L61" i="34"/>
  <c r="N61" i="34" s="1"/>
  <c r="L62" i="34"/>
  <c r="N62" i="34" s="1"/>
  <c r="L63" i="34"/>
  <c r="N63" i="34" s="1"/>
  <c r="L64" i="34"/>
  <c r="N64" i="34" s="1"/>
  <c r="L65" i="34"/>
  <c r="N65" i="34" s="1"/>
  <c r="L66" i="34"/>
  <c r="N66" i="34" s="1"/>
  <c r="L67" i="34"/>
  <c r="N67" i="34" s="1"/>
  <c r="L68" i="34"/>
  <c r="N68" i="34" s="1"/>
  <c r="L69" i="34"/>
  <c r="N69" i="34" s="1"/>
  <c r="L70" i="34"/>
  <c r="N70" i="34" s="1"/>
  <c r="L71" i="34"/>
  <c r="N71" i="34" s="1"/>
  <c r="L72" i="34"/>
  <c r="N72" i="34" s="1"/>
  <c r="L73" i="34"/>
  <c r="L74" i="34"/>
  <c r="L75" i="34"/>
  <c r="M73" i="34"/>
  <c r="M75" i="34"/>
  <c r="M74" i="34"/>
  <c r="M60" i="34"/>
  <c r="M59" i="34"/>
  <c r="M58" i="34"/>
  <c r="M48" i="34"/>
  <c r="N48" i="34" s="1"/>
  <c r="M46" i="34"/>
  <c r="M45" i="34"/>
  <c r="N45" i="34" s="1"/>
  <c r="L40" i="34"/>
  <c r="L39" i="34"/>
  <c r="L38" i="34"/>
  <c r="L9" i="34"/>
  <c r="M9" i="34"/>
  <c r="L10" i="34"/>
  <c r="M10" i="34"/>
  <c r="L11" i="34"/>
  <c r="M11" i="34"/>
  <c r="L12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J84" i="17"/>
  <c r="H84" i="17"/>
  <c r="K41" i="17"/>
  <c r="K41" i="32"/>
  <c r="G41" i="17"/>
  <c r="E41" i="32"/>
  <c r="C41" i="32"/>
  <c r="C34" i="32"/>
  <c r="I41" i="32"/>
  <c r="C76" i="32"/>
  <c r="E34" i="32"/>
  <c r="E76" i="32"/>
  <c r="G34" i="32"/>
  <c r="G76" i="32"/>
  <c r="I34" i="32"/>
  <c r="I76" i="32"/>
  <c r="K34" i="32"/>
  <c r="K76" i="32"/>
  <c r="M104" i="32"/>
  <c r="N104" i="32" s="1"/>
  <c r="M103" i="32"/>
  <c r="N103" i="32" s="1"/>
  <c r="M102" i="32"/>
  <c r="N102" i="32" s="1"/>
  <c r="M94" i="32"/>
  <c r="L45" i="32"/>
  <c r="L46" i="32"/>
  <c r="L48" i="32"/>
  <c r="L49" i="32"/>
  <c r="L58" i="32"/>
  <c r="L59" i="32"/>
  <c r="L60" i="32"/>
  <c r="M60" i="32"/>
  <c r="L61" i="32"/>
  <c r="N61" i="32" s="1"/>
  <c r="L62" i="32"/>
  <c r="N62" i="32" s="1"/>
  <c r="L63" i="32"/>
  <c r="N63" i="32" s="1"/>
  <c r="L64" i="32"/>
  <c r="N64" i="32" s="1"/>
  <c r="L65" i="32"/>
  <c r="N65" i="32" s="1"/>
  <c r="L66" i="32"/>
  <c r="N66" i="32" s="1"/>
  <c r="L67" i="32"/>
  <c r="N67" i="32" s="1"/>
  <c r="L68" i="32"/>
  <c r="N68" i="32" s="1"/>
  <c r="L69" i="32"/>
  <c r="N69" i="32" s="1"/>
  <c r="L70" i="32"/>
  <c r="N70" i="32" s="1"/>
  <c r="L71" i="32"/>
  <c r="N71" i="32" s="1"/>
  <c r="L72" i="32"/>
  <c r="N72" i="32" s="1"/>
  <c r="L73" i="32"/>
  <c r="L74" i="32"/>
  <c r="L75" i="32"/>
  <c r="N75" i="32" s="1"/>
  <c r="M75" i="32"/>
  <c r="M74" i="32"/>
  <c r="M73" i="32"/>
  <c r="M59" i="32"/>
  <c r="M58" i="32"/>
  <c r="M49" i="32"/>
  <c r="M48" i="32"/>
  <c r="M46" i="32"/>
  <c r="M45" i="32"/>
  <c r="L40" i="32"/>
  <c r="M40" i="32"/>
  <c r="L39" i="32"/>
  <c r="L38" i="32"/>
  <c r="M38" i="32"/>
  <c r="L9" i="32"/>
  <c r="M9" i="32"/>
  <c r="L10" i="32"/>
  <c r="M10" i="32"/>
  <c r="L11" i="32"/>
  <c r="M11" i="32"/>
  <c r="L12" i="32"/>
  <c r="M12" i="32"/>
  <c r="L13" i="32"/>
  <c r="M13" i="32"/>
  <c r="L14" i="32"/>
  <c r="M14" i="32"/>
  <c r="L15" i="32"/>
  <c r="M15" i="32"/>
  <c r="L16" i="32"/>
  <c r="M16" i="32"/>
  <c r="L17" i="32"/>
  <c r="M17" i="32"/>
  <c r="L18" i="32"/>
  <c r="M18" i="32"/>
  <c r="L19" i="32"/>
  <c r="M19" i="32"/>
  <c r="L20" i="32"/>
  <c r="M20" i="32"/>
  <c r="L21" i="32"/>
  <c r="M21" i="32"/>
  <c r="L22" i="32"/>
  <c r="M22" i="32"/>
  <c r="L23" i="32"/>
  <c r="M23" i="32"/>
  <c r="L24" i="32"/>
  <c r="M24" i="32"/>
  <c r="L25" i="32"/>
  <c r="M25" i="32"/>
  <c r="L26" i="32"/>
  <c r="M26" i="32"/>
  <c r="L27" i="32"/>
  <c r="M27" i="32"/>
  <c r="L28" i="32"/>
  <c r="M28" i="32"/>
  <c r="L29" i="32"/>
  <c r="M29" i="32"/>
  <c r="L30" i="32"/>
  <c r="M30" i="32"/>
  <c r="L31" i="32"/>
  <c r="M31" i="32"/>
  <c r="L32" i="32"/>
  <c r="M32" i="32"/>
  <c r="L33" i="32"/>
  <c r="M33" i="32"/>
  <c r="M28" i="17"/>
  <c r="L28" i="17"/>
  <c r="M27" i="17"/>
  <c r="L27" i="17"/>
  <c r="M26" i="17"/>
  <c r="L26" i="17"/>
  <c r="M25" i="17"/>
  <c r="L25" i="17"/>
  <c r="M24" i="17"/>
  <c r="L24" i="17"/>
  <c r="M23" i="17"/>
  <c r="L23" i="17"/>
  <c r="M22" i="17"/>
  <c r="L22" i="17"/>
  <c r="B86" i="18"/>
  <c r="D86" i="18" s="1"/>
  <c r="M96" i="18"/>
  <c r="L72" i="17"/>
  <c r="N72" i="17" s="1"/>
  <c r="L71" i="17"/>
  <c r="N71" i="17" s="1"/>
  <c r="L70" i="17"/>
  <c r="N70" i="17" s="1"/>
  <c r="L69" i="17"/>
  <c r="N69" i="17" s="1"/>
  <c r="L68" i="17"/>
  <c r="N68" i="17" s="1"/>
  <c r="L67" i="17"/>
  <c r="N67" i="17" s="1"/>
  <c r="L66" i="17"/>
  <c r="N66" i="17" s="1"/>
  <c r="L65" i="17"/>
  <c r="N65" i="17" s="1"/>
  <c r="M9" i="17"/>
  <c r="L11" i="17"/>
  <c r="M11" i="17"/>
  <c r="L12" i="17"/>
  <c r="M13" i="17"/>
  <c r="L14" i="17"/>
  <c r="M14" i="17"/>
  <c r="M15" i="17"/>
  <c r="L16" i="17"/>
  <c r="M16" i="17"/>
  <c r="M17" i="17"/>
  <c r="L18" i="17"/>
  <c r="M18" i="17"/>
  <c r="L19" i="17"/>
  <c r="M19" i="17"/>
  <c r="M20" i="17"/>
  <c r="L21" i="17"/>
  <c r="M21" i="17"/>
  <c r="M29" i="17"/>
  <c r="L30" i="17"/>
  <c r="M30" i="17"/>
  <c r="L31" i="17"/>
  <c r="M31" i="17"/>
  <c r="L32" i="17"/>
  <c r="M32" i="17"/>
  <c r="L33" i="17"/>
  <c r="M33" i="17"/>
  <c r="C34" i="17"/>
  <c r="C76" i="17"/>
  <c r="M39" i="17"/>
  <c r="M40" i="17"/>
  <c r="L45" i="17"/>
  <c r="M45" i="17"/>
  <c r="L46" i="17"/>
  <c r="M46" i="17"/>
  <c r="L48" i="17"/>
  <c r="M48" i="17"/>
  <c r="L49" i="17"/>
  <c r="M49" i="17"/>
  <c r="L58" i="17"/>
  <c r="M58" i="17"/>
  <c r="L59" i="17"/>
  <c r="M59" i="17"/>
  <c r="L60" i="17"/>
  <c r="M60" i="17"/>
  <c r="L61" i="17"/>
  <c r="N61" i="17" s="1"/>
  <c r="L62" i="17"/>
  <c r="N62" i="17" s="1"/>
  <c r="L63" i="17"/>
  <c r="N63" i="17" s="1"/>
  <c r="L64" i="17"/>
  <c r="N64" i="17" s="1"/>
  <c r="L73" i="17"/>
  <c r="M73" i="17"/>
  <c r="L74" i="17"/>
  <c r="M74" i="17"/>
  <c r="L75" i="17"/>
  <c r="M75" i="17"/>
  <c r="E76" i="17"/>
  <c r="G76" i="17"/>
  <c r="I76" i="17"/>
  <c r="K76" i="17"/>
  <c r="M94" i="17"/>
  <c r="E41" i="17"/>
  <c r="L9" i="17"/>
  <c r="G34" i="17"/>
  <c r="M12" i="17"/>
  <c r="E34" i="17"/>
  <c r="L29" i="17"/>
  <c r="L17" i="17"/>
  <c r="L15" i="17"/>
  <c r="L39" i="17"/>
  <c r="L13" i="17"/>
  <c r="M10" i="17"/>
  <c r="I34" i="17"/>
  <c r="I41" i="17"/>
  <c r="K34" i="17"/>
  <c r="L10" i="17"/>
  <c r="L20" i="17"/>
  <c r="M38" i="17"/>
  <c r="L40" i="17"/>
  <c r="M38" i="22"/>
  <c r="L38" i="22"/>
  <c r="M38" i="15"/>
  <c r="L40" i="13"/>
  <c r="M38" i="34"/>
  <c r="L38" i="12"/>
  <c r="M39" i="12"/>
  <c r="M39" i="34"/>
  <c r="M39" i="13"/>
  <c r="M38" i="14"/>
  <c r="M40" i="15"/>
  <c r="L37" i="32"/>
  <c r="M37" i="17"/>
  <c r="L37" i="17"/>
  <c r="L37" i="34"/>
  <c r="C41" i="17"/>
  <c r="M37" i="13"/>
  <c r="M37" i="22"/>
  <c r="L37" i="14"/>
  <c r="L37" i="15"/>
  <c r="M37" i="32"/>
  <c r="K39" i="18"/>
  <c r="E41" i="22"/>
  <c r="L37" i="22"/>
  <c r="G39" i="18"/>
  <c r="I39" i="18"/>
  <c r="C41" i="13"/>
  <c r="L37" i="13"/>
  <c r="M37" i="14"/>
  <c r="L37" i="12"/>
  <c r="E39" i="18"/>
  <c r="C39" i="18"/>
  <c r="D39" i="18"/>
  <c r="H39" i="18"/>
  <c r="F39" i="18"/>
  <c r="H41" i="34"/>
  <c r="J41" i="34"/>
  <c r="J39" i="18"/>
  <c r="K41" i="34"/>
  <c r="I41" i="34"/>
  <c r="B41" i="34"/>
  <c r="B39" i="18"/>
  <c r="M37" i="12"/>
  <c r="L38" i="17"/>
  <c r="B41" i="17"/>
  <c r="E41" i="34"/>
  <c r="M39" i="32"/>
  <c r="G41" i="32"/>
  <c r="K41" i="12"/>
  <c r="E41" i="12"/>
  <c r="M40" i="34"/>
  <c r="M40" i="14"/>
  <c r="C41" i="14"/>
  <c r="M37" i="15"/>
  <c r="F41" i="32"/>
  <c r="J41" i="12"/>
  <c r="F41" i="14"/>
  <c r="J41" i="17"/>
  <c r="J41" i="13"/>
  <c r="B41" i="32"/>
  <c r="H41" i="32"/>
  <c r="D41" i="32"/>
  <c r="F41" i="34"/>
  <c r="J41" i="15"/>
  <c r="N39" i="15" l="1"/>
  <c r="N17" i="17"/>
  <c r="N45" i="12"/>
  <c r="N60" i="32"/>
  <c r="N46" i="17"/>
  <c r="N33" i="14"/>
  <c r="N17" i="14"/>
  <c r="N33" i="22"/>
  <c r="N30" i="22"/>
  <c r="N29" i="22"/>
  <c r="N28" i="22"/>
  <c r="N25" i="22"/>
  <c r="N17" i="22"/>
  <c r="N13" i="22"/>
  <c r="N12" i="22"/>
  <c r="N9" i="22"/>
  <c r="N52" i="17"/>
  <c r="N54" i="34"/>
  <c r="F85" i="15"/>
  <c r="F96" i="15" s="1"/>
  <c r="D43" i="32"/>
  <c r="D80" i="32" s="1"/>
  <c r="N48" i="32"/>
  <c r="N53" i="12"/>
  <c r="F84" i="12"/>
  <c r="K43" i="12"/>
  <c r="K80" i="12" s="1"/>
  <c r="N49" i="14"/>
  <c r="N48" i="14"/>
  <c r="N48" i="13"/>
  <c r="N60" i="22"/>
  <c r="J43" i="17"/>
  <c r="J80" i="17" s="1"/>
  <c r="N48" i="17"/>
  <c r="F85" i="34"/>
  <c r="F96" i="34" s="1"/>
  <c r="N10" i="17"/>
  <c r="N49" i="32"/>
  <c r="N53" i="17"/>
  <c r="N45" i="14"/>
  <c r="N74" i="13"/>
  <c r="N75" i="15"/>
  <c r="N31" i="22"/>
  <c r="N27" i="22"/>
  <c r="N23" i="22"/>
  <c r="N19" i="22"/>
  <c r="N15" i="22"/>
  <c r="N11" i="22"/>
  <c r="N46" i="22"/>
  <c r="N45" i="17"/>
  <c r="N49" i="22"/>
  <c r="D85" i="13"/>
  <c r="D96" i="13" s="1"/>
  <c r="N58" i="32"/>
  <c r="C84" i="12"/>
  <c r="C85" i="12" s="1"/>
  <c r="C89" i="12" s="1"/>
  <c r="N29" i="14"/>
  <c r="N45" i="15"/>
  <c r="N60" i="15"/>
  <c r="N46" i="15"/>
  <c r="N48" i="12"/>
  <c r="N55" i="17"/>
  <c r="N54" i="15"/>
  <c r="N60" i="12"/>
  <c r="F85" i="13"/>
  <c r="F96" i="13" s="1"/>
  <c r="N59" i="17"/>
  <c r="N46" i="14"/>
  <c r="N18" i="22"/>
  <c r="N48" i="22"/>
  <c r="B96" i="22"/>
  <c r="N52" i="32"/>
  <c r="N52" i="15"/>
  <c r="N54" i="22"/>
  <c r="C84" i="22"/>
  <c r="C85" i="22" s="1"/>
  <c r="C92" i="22" s="1"/>
  <c r="G84" i="22"/>
  <c r="G85" i="22" s="1"/>
  <c r="G91" i="22" s="1"/>
  <c r="N73" i="22"/>
  <c r="N53" i="22"/>
  <c r="N55" i="22"/>
  <c r="N55" i="15"/>
  <c r="N53" i="15"/>
  <c r="N15" i="15"/>
  <c r="N59" i="15"/>
  <c r="N53" i="13"/>
  <c r="N55" i="13"/>
  <c r="N54" i="14"/>
  <c r="N53" i="14"/>
  <c r="N55" i="14"/>
  <c r="J84" i="14"/>
  <c r="N31" i="14"/>
  <c r="N27" i="14"/>
  <c r="N25" i="14"/>
  <c r="N23" i="14"/>
  <c r="N21" i="14"/>
  <c r="N19" i="14"/>
  <c r="N15" i="14"/>
  <c r="N13" i="14"/>
  <c r="N58" i="14"/>
  <c r="N74" i="14"/>
  <c r="M34" i="14"/>
  <c r="N59" i="14"/>
  <c r="N75" i="14"/>
  <c r="N60" i="14"/>
  <c r="N58" i="12"/>
  <c r="N73" i="12"/>
  <c r="N40" i="12"/>
  <c r="N60" i="34"/>
  <c r="N74" i="34"/>
  <c r="L50" i="18"/>
  <c r="L64" i="18"/>
  <c r="N64" i="18" s="1"/>
  <c r="L68" i="18"/>
  <c r="N68" i="18" s="1"/>
  <c r="L76" i="18"/>
  <c r="L72" i="18"/>
  <c r="N72" i="18" s="1"/>
  <c r="L74" i="18"/>
  <c r="N74" i="18" s="1"/>
  <c r="L70" i="18"/>
  <c r="N70" i="18" s="1"/>
  <c r="L66" i="18"/>
  <c r="N66" i="18" s="1"/>
  <c r="M104" i="18"/>
  <c r="N52" i="34"/>
  <c r="N53" i="34"/>
  <c r="N20" i="34"/>
  <c r="N16" i="34"/>
  <c r="N59" i="34"/>
  <c r="N75" i="34"/>
  <c r="F84" i="32"/>
  <c r="J85" i="32"/>
  <c r="J96" i="32" s="1"/>
  <c r="B96" i="32"/>
  <c r="N53" i="32"/>
  <c r="N55" i="32"/>
  <c r="N75" i="17"/>
  <c r="N73" i="17"/>
  <c r="N74" i="17"/>
  <c r="I84" i="15"/>
  <c r="I85" i="15" s="1"/>
  <c r="I92" i="15" s="1"/>
  <c r="J85" i="34"/>
  <c r="J96" i="34" s="1"/>
  <c r="B96" i="15"/>
  <c r="M48" i="18"/>
  <c r="D85" i="22"/>
  <c r="D96" i="22" s="1"/>
  <c r="J85" i="22"/>
  <c r="J96" i="22" s="1"/>
  <c r="G84" i="34"/>
  <c r="G85" i="34" s="1"/>
  <c r="G89" i="34" s="1"/>
  <c r="B96" i="34"/>
  <c r="I84" i="34"/>
  <c r="I85" i="34" s="1"/>
  <c r="I87" i="34" s="1"/>
  <c r="H85" i="22"/>
  <c r="H96" i="22" s="1"/>
  <c r="H84" i="34"/>
  <c r="N20" i="17"/>
  <c r="N15" i="17"/>
  <c r="N60" i="17"/>
  <c r="N58" i="17"/>
  <c r="N54" i="17"/>
  <c r="L47" i="18"/>
  <c r="L63" i="18"/>
  <c r="N63" i="18" s="1"/>
  <c r="M51" i="18"/>
  <c r="M62" i="18"/>
  <c r="M60" i="18"/>
  <c r="M77" i="18"/>
  <c r="L65" i="18"/>
  <c r="N65" i="18" s="1"/>
  <c r="L69" i="18"/>
  <c r="N69" i="18" s="1"/>
  <c r="L56" i="18"/>
  <c r="L57" i="18"/>
  <c r="L55" i="18"/>
  <c r="L48" i="18"/>
  <c r="L51" i="18"/>
  <c r="M50" i="18"/>
  <c r="B78" i="18"/>
  <c r="L75" i="18"/>
  <c r="L71" i="18"/>
  <c r="N71" i="18" s="1"/>
  <c r="H78" i="18"/>
  <c r="D78" i="18"/>
  <c r="I78" i="18"/>
  <c r="E78" i="18"/>
  <c r="J78" i="18"/>
  <c r="F78" i="18"/>
  <c r="M75" i="18"/>
  <c r="L77" i="18"/>
  <c r="L73" i="18"/>
  <c r="N73" i="18" s="1"/>
  <c r="M76" i="18"/>
  <c r="L67" i="18"/>
  <c r="N67" i="18" s="1"/>
  <c r="G78" i="18"/>
  <c r="K78" i="18"/>
  <c r="M106" i="18"/>
  <c r="N106" i="18" s="1"/>
  <c r="M105" i="18"/>
  <c r="N105" i="18" s="1"/>
  <c r="L54" i="18"/>
  <c r="M54" i="18"/>
  <c r="M56" i="18"/>
  <c r="N58" i="34"/>
  <c r="L76" i="32"/>
  <c r="N45" i="32"/>
  <c r="N33" i="34"/>
  <c r="N73" i="34"/>
  <c r="N33" i="12"/>
  <c r="N32" i="14"/>
  <c r="N58" i="15"/>
  <c r="N32" i="22"/>
  <c r="N14" i="22"/>
  <c r="N58" i="22"/>
  <c r="N52" i="13"/>
  <c r="N54" i="13"/>
  <c r="N52" i="22"/>
  <c r="N54" i="12"/>
  <c r="M76" i="32"/>
  <c r="N37" i="34"/>
  <c r="N49" i="17"/>
  <c r="N33" i="32"/>
  <c r="M76" i="34"/>
  <c r="N32" i="12"/>
  <c r="N46" i="12"/>
  <c r="N74" i="12"/>
  <c r="L76" i="12"/>
  <c r="M76" i="12"/>
  <c r="N73" i="14"/>
  <c r="G43" i="14"/>
  <c r="G80" i="14" s="1"/>
  <c r="N59" i="13"/>
  <c r="N48" i="15"/>
  <c r="N74" i="22"/>
  <c r="N59" i="22"/>
  <c r="D43" i="17"/>
  <c r="D80" i="17" s="1"/>
  <c r="F43" i="12"/>
  <c r="F80" i="12" s="1"/>
  <c r="H43" i="14"/>
  <c r="H80" i="14" s="1"/>
  <c r="J43" i="14"/>
  <c r="J80" i="14" s="1"/>
  <c r="H43" i="15"/>
  <c r="H80" i="15" s="1"/>
  <c r="J43" i="22"/>
  <c r="J80" i="22" s="1"/>
  <c r="N40" i="34"/>
  <c r="N40" i="13"/>
  <c r="B96" i="14"/>
  <c r="G84" i="14"/>
  <c r="G85" i="14" s="1"/>
  <c r="G86" i="14" s="1"/>
  <c r="I84" i="14"/>
  <c r="I85" i="14" s="1"/>
  <c r="I89" i="14" s="1"/>
  <c r="D85" i="14"/>
  <c r="D96" i="14" s="1"/>
  <c r="J85" i="14"/>
  <c r="J96" i="14" s="1"/>
  <c r="E84" i="14"/>
  <c r="E85" i="14" s="1"/>
  <c r="E88" i="14" s="1"/>
  <c r="F84" i="14"/>
  <c r="D84" i="14"/>
  <c r="C84" i="14"/>
  <c r="C85" i="14" s="1"/>
  <c r="C87" i="14" s="1"/>
  <c r="H84" i="14"/>
  <c r="E84" i="12"/>
  <c r="E85" i="12" s="1"/>
  <c r="E84" i="22"/>
  <c r="E85" i="22" s="1"/>
  <c r="E91" i="22" s="1"/>
  <c r="J85" i="13"/>
  <c r="J96" i="13" s="1"/>
  <c r="I84" i="12"/>
  <c r="I85" i="12" s="1"/>
  <c r="I87" i="12" s="1"/>
  <c r="F84" i="22"/>
  <c r="L60" i="18"/>
  <c r="I43" i="34"/>
  <c r="I80" i="34" s="1"/>
  <c r="N59" i="12"/>
  <c r="N27" i="17"/>
  <c r="M76" i="14"/>
  <c r="N49" i="13"/>
  <c r="N75" i="13"/>
  <c r="N73" i="13"/>
  <c r="N46" i="13"/>
  <c r="M76" i="13"/>
  <c r="E43" i="13"/>
  <c r="E80" i="13" s="1"/>
  <c r="N33" i="15"/>
  <c r="N73" i="15"/>
  <c r="N74" i="15"/>
  <c r="N26" i="22"/>
  <c r="I43" i="22"/>
  <c r="I80" i="22" s="1"/>
  <c r="N54" i="32"/>
  <c r="M57" i="18"/>
  <c r="M55" i="18"/>
  <c r="H85" i="13"/>
  <c r="H96" i="13" s="1"/>
  <c r="D84" i="12"/>
  <c r="M76" i="15"/>
  <c r="M76" i="17"/>
  <c r="H84" i="12"/>
  <c r="H84" i="22"/>
  <c r="I84" i="22"/>
  <c r="I85" i="22" s="1"/>
  <c r="I92" i="22" s="1"/>
  <c r="K84" i="12"/>
  <c r="K85" i="12" s="1"/>
  <c r="K92" i="12" s="1"/>
  <c r="J84" i="12"/>
  <c r="J84" i="22"/>
  <c r="D84" i="22"/>
  <c r="N73" i="32"/>
  <c r="N74" i="32"/>
  <c r="N59" i="32"/>
  <c r="N46" i="32"/>
  <c r="N46" i="34"/>
  <c r="N33" i="13"/>
  <c r="M76" i="22"/>
  <c r="N24" i="22"/>
  <c r="N22" i="22"/>
  <c r="N20" i="22"/>
  <c r="N16" i="22"/>
  <c r="N10" i="22"/>
  <c r="N39" i="22"/>
  <c r="N11" i="14"/>
  <c r="N11" i="34"/>
  <c r="N30" i="34"/>
  <c r="N26" i="34"/>
  <c r="N22" i="34"/>
  <c r="N18" i="34"/>
  <c r="N14" i="34"/>
  <c r="N15" i="32"/>
  <c r="N13" i="32"/>
  <c r="N11" i="32"/>
  <c r="L18" i="18"/>
  <c r="N26" i="15"/>
  <c r="N18" i="15"/>
  <c r="N30" i="15"/>
  <c r="N22" i="15"/>
  <c r="N14" i="15"/>
  <c r="N31" i="15"/>
  <c r="N27" i="15"/>
  <c r="N23" i="15"/>
  <c r="N19" i="15"/>
  <c r="N11" i="15"/>
  <c r="H43" i="13"/>
  <c r="H80" i="13" s="1"/>
  <c r="N28" i="13"/>
  <c r="N22" i="13"/>
  <c r="N30" i="14"/>
  <c r="N26" i="14"/>
  <c r="N22" i="14"/>
  <c r="N14" i="14"/>
  <c r="K43" i="14"/>
  <c r="K80" i="14" s="1"/>
  <c r="N28" i="14"/>
  <c r="N24" i="14"/>
  <c r="N20" i="14"/>
  <c r="N18" i="14"/>
  <c r="N16" i="14"/>
  <c r="N12" i="14"/>
  <c r="C43" i="14"/>
  <c r="C80" i="14" s="1"/>
  <c r="N37" i="14"/>
  <c r="N24" i="12"/>
  <c r="N14" i="12"/>
  <c r="N12" i="12"/>
  <c r="N29" i="34"/>
  <c r="N25" i="34"/>
  <c r="N21" i="34"/>
  <c r="N17" i="34"/>
  <c r="N13" i="34"/>
  <c r="N31" i="32"/>
  <c r="N29" i="32"/>
  <c r="N25" i="32"/>
  <c r="N23" i="32"/>
  <c r="N19" i="32"/>
  <c r="N24" i="17"/>
  <c r="N9" i="17"/>
  <c r="I43" i="13"/>
  <c r="I80" i="13" s="1"/>
  <c r="G43" i="22"/>
  <c r="G80" i="22" s="1"/>
  <c r="K43" i="22"/>
  <c r="K80" i="22" s="1"/>
  <c r="N58" i="13"/>
  <c r="L76" i="13"/>
  <c r="F87" i="18"/>
  <c r="J87" i="18"/>
  <c r="D86" i="32"/>
  <c r="N75" i="22"/>
  <c r="L76" i="22"/>
  <c r="M47" i="18"/>
  <c r="N55" i="12"/>
  <c r="M61" i="18"/>
  <c r="C78" i="18"/>
  <c r="L76" i="17"/>
  <c r="H87" i="18"/>
  <c r="L61" i="18"/>
  <c r="L76" i="34"/>
  <c r="L62" i="18"/>
  <c r="L76" i="15"/>
  <c r="N61" i="14"/>
  <c r="L76" i="14"/>
  <c r="E43" i="22"/>
  <c r="E80" i="22" s="1"/>
  <c r="N32" i="17"/>
  <c r="N32" i="32"/>
  <c r="N18" i="32"/>
  <c r="N32" i="34"/>
  <c r="C43" i="34"/>
  <c r="C80" i="34" s="1"/>
  <c r="N30" i="12"/>
  <c r="N28" i="12"/>
  <c r="N26" i="12"/>
  <c r="N22" i="12"/>
  <c r="N20" i="12"/>
  <c r="N18" i="12"/>
  <c r="N16" i="12"/>
  <c r="G43" i="12"/>
  <c r="G80" i="12" s="1"/>
  <c r="N32" i="13"/>
  <c r="N30" i="13"/>
  <c r="N26" i="13"/>
  <c r="N24" i="13"/>
  <c r="N20" i="13"/>
  <c r="N18" i="13"/>
  <c r="N16" i="13"/>
  <c r="N14" i="13"/>
  <c r="N12" i="13"/>
  <c r="N29" i="15"/>
  <c r="N25" i="15"/>
  <c r="N17" i="15"/>
  <c r="N13" i="15"/>
  <c r="N9" i="15"/>
  <c r="M34" i="22"/>
  <c r="D43" i="12"/>
  <c r="D80" i="12" s="1"/>
  <c r="F43" i="15"/>
  <c r="F80" i="15" s="1"/>
  <c r="H43" i="34"/>
  <c r="H80" i="34" s="1"/>
  <c r="N37" i="13"/>
  <c r="N39" i="14"/>
  <c r="I43" i="14"/>
  <c r="I80" i="14" s="1"/>
  <c r="F43" i="22"/>
  <c r="F80" i="22" s="1"/>
  <c r="H43" i="22"/>
  <c r="H80" i="22" s="1"/>
  <c r="N37" i="22"/>
  <c r="N37" i="15"/>
  <c r="N29" i="17"/>
  <c r="N33" i="17"/>
  <c r="N31" i="17"/>
  <c r="N19" i="17"/>
  <c r="N14" i="17"/>
  <c r="N11" i="17"/>
  <c r="N31" i="13"/>
  <c r="K43" i="13"/>
  <c r="K80" i="13" s="1"/>
  <c r="C43" i="15"/>
  <c r="C80" i="15" s="1"/>
  <c r="H85" i="34"/>
  <c r="H96" i="34" s="1"/>
  <c r="F85" i="14"/>
  <c r="F88" i="14" s="1"/>
  <c r="D85" i="15"/>
  <c r="D96" i="15" s="1"/>
  <c r="J85" i="15"/>
  <c r="F43" i="17"/>
  <c r="F80" i="17" s="1"/>
  <c r="H43" i="32"/>
  <c r="H80" i="32" s="1"/>
  <c r="F86" i="18"/>
  <c r="F84" i="13"/>
  <c r="H43" i="12"/>
  <c r="H80" i="12" s="1"/>
  <c r="G43" i="15"/>
  <c r="G80" i="15" s="1"/>
  <c r="E43" i="15"/>
  <c r="E80" i="15" s="1"/>
  <c r="N21" i="15"/>
  <c r="N21" i="22"/>
  <c r="D43" i="22"/>
  <c r="D80" i="22" s="1"/>
  <c r="J43" i="15"/>
  <c r="J80" i="15" s="1"/>
  <c r="N38" i="14"/>
  <c r="I43" i="32"/>
  <c r="I80" i="32" s="1"/>
  <c r="G84" i="13"/>
  <c r="G85" i="13" s="1"/>
  <c r="G89" i="13" s="1"/>
  <c r="G84" i="32"/>
  <c r="G85" i="32" s="1"/>
  <c r="G89" i="32" s="1"/>
  <c r="E84" i="32"/>
  <c r="E85" i="32" s="1"/>
  <c r="J84" i="13"/>
  <c r="D84" i="32"/>
  <c r="C84" i="13"/>
  <c r="C85" i="13" s="1"/>
  <c r="C89" i="13" s="1"/>
  <c r="I84" i="13"/>
  <c r="I85" i="13" s="1"/>
  <c r="I90" i="13" s="1"/>
  <c r="H86" i="18"/>
  <c r="I84" i="32"/>
  <c r="I85" i="32" s="1"/>
  <c r="I90" i="32" s="1"/>
  <c r="J84" i="32"/>
  <c r="C86" i="18"/>
  <c r="C87" i="18" s="1"/>
  <c r="D84" i="13"/>
  <c r="E84" i="13"/>
  <c r="E85" i="13" s="1"/>
  <c r="E90" i="13" s="1"/>
  <c r="K84" i="13"/>
  <c r="K85" i="13" s="1"/>
  <c r="C84" i="32"/>
  <c r="C85" i="32" s="1"/>
  <c r="H84" i="32"/>
  <c r="D85" i="12"/>
  <c r="D96" i="12" s="1"/>
  <c r="B96" i="12"/>
  <c r="D92" i="32"/>
  <c r="D88" i="32"/>
  <c r="D96" i="32"/>
  <c r="D91" i="32"/>
  <c r="D87" i="32"/>
  <c r="D90" i="32"/>
  <c r="D89" i="32"/>
  <c r="N10" i="15"/>
  <c r="D43" i="14"/>
  <c r="D80" i="14" s="1"/>
  <c r="L14" i="18"/>
  <c r="B43" i="13"/>
  <c r="B80" i="13" s="1"/>
  <c r="N10" i="14"/>
  <c r="N10" i="34"/>
  <c r="N17" i="32"/>
  <c r="N38" i="12"/>
  <c r="N10" i="12"/>
  <c r="N21" i="32"/>
  <c r="N21" i="17"/>
  <c r="J91" i="12"/>
  <c r="J87" i="12"/>
  <c r="J86" i="12"/>
  <c r="J92" i="12"/>
  <c r="J88" i="12"/>
  <c r="J90" i="12"/>
  <c r="J89" i="12"/>
  <c r="J96" i="12"/>
  <c r="L96" i="17"/>
  <c r="N96" i="17" s="1"/>
  <c r="H85" i="12"/>
  <c r="H91" i="22"/>
  <c r="H88" i="22"/>
  <c r="F85" i="12"/>
  <c r="D89" i="34"/>
  <c r="D86" i="34"/>
  <c r="D92" i="34"/>
  <c r="D91" i="34"/>
  <c r="D90" i="34"/>
  <c r="D88" i="34"/>
  <c r="D87" i="34"/>
  <c r="F90" i="17"/>
  <c r="F88" i="17"/>
  <c r="F93" i="17"/>
  <c r="F89" i="17"/>
  <c r="F86" i="17"/>
  <c r="F91" i="17"/>
  <c r="F87" i="17"/>
  <c r="F92" i="17"/>
  <c r="H93" i="17"/>
  <c r="H86" i="17"/>
  <c r="H91" i="17"/>
  <c r="H92" i="17"/>
  <c r="H88" i="17"/>
  <c r="H87" i="17"/>
  <c r="H90" i="17"/>
  <c r="B90" i="14"/>
  <c r="B89" i="14"/>
  <c r="B88" i="14"/>
  <c r="B91" i="14"/>
  <c r="B87" i="14"/>
  <c r="B92" i="14"/>
  <c r="J89" i="34"/>
  <c r="J92" i="34"/>
  <c r="J87" i="34"/>
  <c r="J90" i="34"/>
  <c r="J91" i="34"/>
  <c r="H85" i="32"/>
  <c r="F85" i="32"/>
  <c r="B90" i="32"/>
  <c r="B92" i="32"/>
  <c r="B89" i="32"/>
  <c r="B91" i="32"/>
  <c r="B87" i="32"/>
  <c r="B88" i="32"/>
  <c r="B90" i="34"/>
  <c r="B88" i="34"/>
  <c r="B91" i="34"/>
  <c r="B87" i="34"/>
  <c r="B89" i="34"/>
  <c r="B92" i="34"/>
  <c r="B92" i="15"/>
  <c r="B88" i="15"/>
  <c r="B91" i="15"/>
  <c r="B87" i="15"/>
  <c r="B90" i="15"/>
  <c r="B89" i="15"/>
  <c r="B91" i="12"/>
  <c r="B87" i="12"/>
  <c r="B89" i="12"/>
  <c r="B92" i="12"/>
  <c r="B88" i="12"/>
  <c r="B90" i="12"/>
  <c r="F92" i="22"/>
  <c r="F88" i="22"/>
  <c r="F91" i="22"/>
  <c r="F87" i="22"/>
  <c r="F90" i="22"/>
  <c r="F89" i="22"/>
  <c r="F86" i="22"/>
  <c r="D92" i="17"/>
  <c r="D88" i="17"/>
  <c r="D90" i="17"/>
  <c r="D91" i="17"/>
  <c r="D87" i="17"/>
  <c r="D93" i="17"/>
  <c r="D89" i="17"/>
  <c r="D86" i="17"/>
  <c r="H92" i="15"/>
  <c r="H88" i="15"/>
  <c r="H91" i="15"/>
  <c r="H87" i="15"/>
  <c r="H90" i="15"/>
  <c r="H89" i="15"/>
  <c r="H86" i="15"/>
  <c r="D88" i="13"/>
  <c r="D87" i="13"/>
  <c r="H91" i="14"/>
  <c r="H87" i="14"/>
  <c r="H86" i="14"/>
  <c r="H92" i="14"/>
  <c r="H88" i="14"/>
  <c r="H90" i="14"/>
  <c r="H89" i="14"/>
  <c r="J91" i="32"/>
  <c r="J87" i="32"/>
  <c r="J92" i="32"/>
  <c r="J88" i="32"/>
  <c r="J86" i="32"/>
  <c r="D92" i="15"/>
  <c r="F88" i="34"/>
  <c r="F89" i="34"/>
  <c r="F86" i="34"/>
  <c r="F87" i="34"/>
  <c r="J93" i="17"/>
  <c r="J89" i="17"/>
  <c r="J86" i="17"/>
  <c r="J91" i="17"/>
  <c r="J92" i="17"/>
  <c r="J88" i="17"/>
  <c r="J87" i="17"/>
  <c r="J90" i="17"/>
  <c r="B89" i="13"/>
  <c r="B92" i="13"/>
  <c r="B87" i="13"/>
  <c r="B90" i="13"/>
  <c r="B88" i="13"/>
  <c r="B91" i="13"/>
  <c r="B90" i="22"/>
  <c r="B89" i="22"/>
  <c r="B86" i="22"/>
  <c r="B92" i="22"/>
  <c r="B88" i="22"/>
  <c r="B91" i="22"/>
  <c r="B87" i="22"/>
  <c r="K90" i="15"/>
  <c r="K89" i="15"/>
  <c r="K86" i="15"/>
  <c r="K92" i="15"/>
  <c r="K88" i="15"/>
  <c r="K91" i="15"/>
  <c r="K87" i="15"/>
  <c r="K87" i="22"/>
  <c r="K90" i="22"/>
  <c r="K89" i="22"/>
  <c r="K86" i="22"/>
  <c r="K92" i="22"/>
  <c r="K88" i="22"/>
  <c r="K91" i="22"/>
  <c r="K91" i="14"/>
  <c r="K87" i="14"/>
  <c r="K90" i="14"/>
  <c r="K89" i="14"/>
  <c r="K86" i="14"/>
  <c r="K92" i="14"/>
  <c r="K88" i="14"/>
  <c r="G90" i="17"/>
  <c r="G92" i="17"/>
  <c r="G93" i="17"/>
  <c r="G86" i="17"/>
  <c r="G88" i="17"/>
  <c r="G91" i="17"/>
  <c r="G87" i="17"/>
  <c r="K92" i="17"/>
  <c r="K93" i="17"/>
  <c r="K91" i="17"/>
  <c r="K90" i="17"/>
  <c r="K88" i="17"/>
  <c r="K86" i="17"/>
  <c r="K87" i="17"/>
  <c r="C93" i="17"/>
  <c r="C88" i="17"/>
  <c r="C92" i="17"/>
  <c r="C91" i="17"/>
  <c r="C90" i="17"/>
  <c r="C87" i="17"/>
  <c r="G89" i="12"/>
  <c r="G92" i="12"/>
  <c r="G88" i="12"/>
  <c r="G91" i="12"/>
  <c r="G90" i="12"/>
  <c r="G86" i="12"/>
  <c r="G87" i="12"/>
  <c r="E90" i="17"/>
  <c r="E86" i="17"/>
  <c r="E92" i="17"/>
  <c r="E93" i="17"/>
  <c r="E91" i="17"/>
  <c r="E87" i="17"/>
  <c r="E88" i="17"/>
  <c r="I92" i="17"/>
  <c r="I88" i="17"/>
  <c r="I87" i="17"/>
  <c r="I91" i="17"/>
  <c r="I90" i="17"/>
  <c r="I93" i="17"/>
  <c r="I86" i="17"/>
  <c r="K92" i="32"/>
  <c r="K88" i="32"/>
  <c r="K91" i="32"/>
  <c r="K87" i="32"/>
  <c r="K89" i="32"/>
  <c r="K86" i="32"/>
  <c r="G86" i="18"/>
  <c r="G87" i="18" s="1"/>
  <c r="E86" i="18"/>
  <c r="E87" i="18" s="1"/>
  <c r="I86" i="18"/>
  <c r="I87" i="18" s="1"/>
  <c r="E84" i="15"/>
  <c r="E85" i="15" s="1"/>
  <c r="D84" i="34"/>
  <c r="D84" i="15"/>
  <c r="K86" i="18"/>
  <c r="K87" i="18" s="1"/>
  <c r="C84" i="15"/>
  <c r="C85" i="15" s="1"/>
  <c r="J86" i="18"/>
  <c r="F84" i="15"/>
  <c r="J84" i="34"/>
  <c r="K84" i="34"/>
  <c r="K85" i="34" s="1"/>
  <c r="E84" i="34"/>
  <c r="E85" i="34" s="1"/>
  <c r="G84" i="15"/>
  <c r="G85" i="15" s="1"/>
  <c r="C84" i="34"/>
  <c r="C85" i="34" s="1"/>
  <c r="H84" i="15"/>
  <c r="J84" i="15"/>
  <c r="B43" i="22"/>
  <c r="B80" i="22" s="1"/>
  <c r="I43" i="15"/>
  <c r="I80" i="15" s="1"/>
  <c r="D43" i="15"/>
  <c r="D80" i="15" s="1"/>
  <c r="N20" i="15"/>
  <c r="L13" i="18"/>
  <c r="C43" i="13"/>
  <c r="C80" i="13" s="1"/>
  <c r="N29" i="13"/>
  <c r="N27" i="13"/>
  <c r="N25" i="13"/>
  <c r="N23" i="13"/>
  <c r="N21" i="13"/>
  <c r="N19" i="13"/>
  <c r="N17" i="13"/>
  <c r="N15" i="13"/>
  <c r="N13" i="13"/>
  <c r="N11" i="13"/>
  <c r="N9" i="13"/>
  <c r="N39" i="13"/>
  <c r="G43" i="13"/>
  <c r="G80" i="13" s="1"/>
  <c r="D43" i="13"/>
  <c r="D80" i="13" s="1"/>
  <c r="F43" i="13"/>
  <c r="F80" i="13" s="1"/>
  <c r="J43" i="13"/>
  <c r="J80" i="13" s="1"/>
  <c r="N40" i="14"/>
  <c r="N9" i="34"/>
  <c r="N16" i="32"/>
  <c r="L34" i="22"/>
  <c r="M34" i="15"/>
  <c r="N10" i="13"/>
  <c r="M34" i="13"/>
  <c r="J43" i="34"/>
  <c r="J80" i="34" s="1"/>
  <c r="N30" i="32"/>
  <c r="N28" i="32"/>
  <c r="N26" i="32"/>
  <c r="N24" i="32"/>
  <c r="N22" i="32"/>
  <c r="N12" i="17"/>
  <c r="N30" i="17"/>
  <c r="N9" i="14"/>
  <c r="F43" i="14"/>
  <c r="F80" i="14" s="1"/>
  <c r="N31" i="12"/>
  <c r="N29" i="12"/>
  <c r="N25" i="12"/>
  <c r="N23" i="12"/>
  <c r="N21" i="12"/>
  <c r="N19" i="12"/>
  <c r="N17" i="12"/>
  <c r="N15" i="12"/>
  <c r="N13" i="12"/>
  <c r="J43" i="12"/>
  <c r="J80" i="12" s="1"/>
  <c r="M34" i="12"/>
  <c r="I43" i="12"/>
  <c r="I80" i="12" s="1"/>
  <c r="C43" i="12"/>
  <c r="C80" i="12" s="1"/>
  <c r="N27" i="12"/>
  <c r="N11" i="12"/>
  <c r="N39" i="12"/>
  <c r="B43" i="12"/>
  <c r="B80" i="12" s="1"/>
  <c r="E43" i="34"/>
  <c r="E80" i="34" s="1"/>
  <c r="M34" i="34"/>
  <c r="N28" i="34"/>
  <c r="N24" i="34"/>
  <c r="N31" i="34"/>
  <c r="N27" i="34"/>
  <c r="N23" i="34"/>
  <c r="N19" i="34"/>
  <c r="N12" i="34"/>
  <c r="N38" i="34"/>
  <c r="F43" i="34"/>
  <c r="F80" i="34" s="1"/>
  <c r="N20" i="32"/>
  <c r="N14" i="32"/>
  <c r="N12" i="32"/>
  <c r="E43" i="32"/>
  <c r="E80" i="32" s="1"/>
  <c r="N27" i="32"/>
  <c r="M34" i="17"/>
  <c r="N26" i="17"/>
  <c r="N37" i="17"/>
  <c r="L34" i="17"/>
  <c r="N13" i="17"/>
  <c r="N18" i="17"/>
  <c r="N16" i="17"/>
  <c r="N22" i="17"/>
  <c r="N28" i="17"/>
  <c r="N23" i="17"/>
  <c r="N25" i="17"/>
  <c r="N38" i="22"/>
  <c r="L33" i="18"/>
  <c r="N40" i="22"/>
  <c r="N12" i="15"/>
  <c r="N32" i="15"/>
  <c r="N28" i="15"/>
  <c r="N24" i="15"/>
  <c r="N16" i="15"/>
  <c r="L34" i="15"/>
  <c r="K43" i="15"/>
  <c r="K80" i="15" s="1"/>
  <c r="M35" i="18"/>
  <c r="M23" i="18"/>
  <c r="M19" i="18"/>
  <c r="M33" i="18"/>
  <c r="N38" i="13"/>
  <c r="L34" i="13"/>
  <c r="L30" i="18"/>
  <c r="L28" i="18"/>
  <c r="L24" i="18"/>
  <c r="L16" i="18"/>
  <c r="L11" i="18"/>
  <c r="M17" i="18"/>
  <c r="M29" i="18"/>
  <c r="M15" i="18"/>
  <c r="E43" i="14"/>
  <c r="E80" i="14" s="1"/>
  <c r="L41" i="14"/>
  <c r="B43" i="14"/>
  <c r="B80" i="14" s="1"/>
  <c r="L34" i="14"/>
  <c r="N9" i="12"/>
  <c r="L34" i="18"/>
  <c r="L34" i="12"/>
  <c r="N39" i="34"/>
  <c r="D43" i="34"/>
  <c r="D80" i="34" s="1"/>
  <c r="L34" i="34"/>
  <c r="K43" i="34"/>
  <c r="K80" i="34" s="1"/>
  <c r="N15" i="34"/>
  <c r="L31" i="18"/>
  <c r="B43" i="34"/>
  <c r="B80" i="34" s="1"/>
  <c r="M11" i="18"/>
  <c r="M22" i="18"/>
  <c r="M14" i="18"/>
  <c r="L35" i="18"/>
  <c r="M34" i="18"/>
  <c r="M32" i="18"/>
  <c r="M30" i="18"/>
  <c r="L27" i="18"/>
  <c r="M20" i="18"/>
  <c r="L19" i="18"/>
  <c r="M16" i="18"/>
  <c r="L15" i="18"/>
  <c r="K36" i="18"/>
  <c r="I36" i="18"/>
  <c r="M12" i="18"/>
  <c r="B43" i="17"/>
  <c r="B80" i="17" s="1"/>
  <c r="C43" i="17"/>
  <c r="C80" i="17" s="1"/>
  <c r="I43" i="17"/>
  <c r="I80" i="17" s="1"/>
  <c r="E43" i="17"/>
  <c r="E80" i="17" s="1"/>
  <c r="G43" i="17"/>
  <c r="G80" i="17" s="1"/>
  <c r="K43" i="17"/>
  <c r="K80" i="17" s="1"/>
  <c r="L25" i="18"/>
  <c r="M18" i="18"/>
  <c r="G36" i="18"/>
  <c r="M34" i="32"/>
  <c r="J43" i="32"/>
  <c r="J80" i="32" s="1"/>
  <c r="B36" i="18"/>
  <c r="H36" i="18"/>
  <c r="D36" i="18"/>
  <c r="L32" i="18"/>
  <c r="M31" i="18"/>
  <c r="M27" i="18"/>
  <c r="L26" i="18"/>
  <c r="M25" i="18"/>
  <c r="L22" i="18"/>
  <c r="M21" i="18"/>
  <c r="L20" i="18"/>
  <c r="F36" i="18"/>
  <c r="M13" i="18"/>
  <c r="L12" i="18"/>
  <c r="L34" i="32"/>
  <c r="M26" i="18"/>
  <c r="L23" i="18"/>
  <c r="L21" i="18"/>
  <c r="J36" i="18"/>
  <c r="L29" i="18"/>
  <c r="M28" i="18"/>
  <c r="M24" i="18"/>
  <c r="L17" i="18"/>
  <c r="F43" i="32"/>
  <c r="F80" i="32" s="1"/>
  <c r="N10" i="32"/>
  <c r="G43" i="32"/>
  <c r="G80" i="32" s="1"/>
  <c r="C36" i="18"/>
  <c r="H43" i="18"/>
  <c r="N9" i="32"/>
  <c r="K43" i="32"/>
  <c r="K80" i="32" s="1"/>
  <c r="E36" i="18"/>
  <c r="C43" i="32"/>
  <c r="C80" i="32" s="1"/>
  <c r="B43" i="32"/>
  <c r="B80" i="32" s="1"/>
  <c r="M41" i="13"/>
  <c r="M41" i="22"/>
  <c r="C43" i="22"/>
  <c r="C80" i="22" s="1"/>
  <c r="M41" i="34"/>
  <c r="N40" i="32"/>
  <c r="M41" i="14"/>
  <c r="M41" i="12"/>
  <c r="N37" i="12"/>
  <c r="L41" i="15"/>
  <c r="L41" i="13"/>
  <c r="L41" i="22"/>
  <c r="M41" i="15"/>
  <c r="N38" i="15"/>
  <c r="N40" i="15"/>
  <c r="B43" i="15"/>
  <c r="B80" i="15" s="1"/>
  <c r="L41" i="18"/>
  <c r="F43" i="18"/>
  <c r="D43" i="18"/>
  <c r="L42" i="18"/>
  <c r="G43" i="34"/>
  <c r="G80" i="34" s="1"/>
  <c r="E43" i="12"/>
  <c r="E80" i="12" s="1"/>
  <c r="M39" i="18"/>
  <c r="L41" i="12"/>
  <c r="E43" i="18"/>
  <c r="I43" i="18"/>
  <c r="L41" i="34"/>
  <c r="M42" i="18"/>
  <c r="N39" i="32"/>
  <c r="L39" i="18"/>
  <c r="G43" i="18"/>
  <c r="N38" i="32"/>
  <c r="N37" i="32"/>
  <c r="L41" i="32"/>
  <c r="M41" i="18"/>
  <c r="M41" i="32"/>
  <c r="N40" i="17"/>
  <c r="K43" i="18"/>
  <c r="J43" i="18"/>
  <c r="M40" i="18"/>
  <c r="N39" i="17"/>
  <c r="L40" i="18"/>
  <c r="N38" i="17"/>
  <c r="C43" i="18"/>
  <c r="L41" i="17"/>
  <c r="H43" i="17"/>
  <c r="H80" i="17" s="1"/>
  <c r="M41" i="17"/>
  <c r="B43" i="18"/>
  <c r="G88" i="22" l="1"/>
  <c r="N104" i="18"/>
  <c r="B123" i="18"/>
  <c r="G78" i="14"/>
  <c r="C86" i="22"/>
  <c r="C89" i="22"/>
  <c r="F92" i="34"/>
  <c r="D89" i="13"/>
  <c r="D91" i="13"/>
  <c r="D92" i="13"/>
  <c r="F90" i="34"/>
  <c r="F91" i="34"/>
  <c r="D90" i="13"/>
  <c r="H89" i="22"/>
  <c r="J87" i="15"/>
  <c r="G92" i="22"/>
  <c r="G89" i="22"/>
  <c r="G87" i="22"/>
  <c r="K78" i="12"/>
  <c r="E93" i="12"/>
  <c r="C93" i="12"/>
  <c r="F91" i="15"/>
  <c r="F88" i="15"/>
  <c r="I88" i="32"/>
  <c r="G86" i="22"/>
  <c r="G90" i="13"/>
  <c r="G92" i="13"/>
  <c r="G93" i="22"/>
  <c r="G90" i="22"/>
  <c r="F92" i="15"/>
  <c r="F86" i="15"/>
  <c r="F89" i="15"/>
  <c r="F93" i="15"/>
  <c r="F90" i="15"/>
  <c r="F87" i="15"/>
  <c r="C93" i="22"/>
  <c r="C90" i="22"/>
  <c r="E87" i="14"/>
  <c r="C87" i="22"/>
  <c r="I89" i="12"/>
  <c r="E92" i="14"/>
  <c r="C91" i="22"/>
  <c r="E86" i="14"/>
  <c r="C88" i="22"/>
  <c r="C90" i="12"/>
  <c r="I91" i="14"/>
  <c r="C88" i="12"/>
  <c r="I90" i="14"/>
  <c r="C92" i="12"/>
  <c r="I88" i="14"/>
  <c r="C91" i="12"/>
  <c r="I93" i="14"/>
  <c r="F88" i="13"/>
  <c r="D78" i="32"/>
  <c r="C87" i="12"/>
  <c r="N76" i="12"/>
  <c r="C91" i="14"/>
  <c r="G89" i="14"/>
  <c r="E89" i="14"/>
  <c r="G87" i="14"/>
  <c r="E90" i="14"/>
  <c r="E91" i="14"/>
  <c r="E88" i="13"/>
  <c r="J88" i="22"/>
  <c r="H87" i="22"/>
  <c r="N76" i="22"/>
  <c r="J92" i="22"/>
  <c r="I87" i="14"/>
  <c r="J90" i="13"/>
  <c r="J78" i="17"/>
  <c r="J94" i="17" s="1"/>
  <c r="J97" i="17" s="1"/>
  <c r="K95" i="17" s="1"/>
  <c r="I92" i="14"/>
  <c r="D90" i="22"/>
  <c r="J92" i="14"/>
  <c r="F91" i="13"/>
  <c r="D86" i="14"/>
  <c r="E91" i="13"/>
  <c r="I86" i="14"/>
  <c r="K86" i="13"/>
  <c r="H86" i="13"/>
  <c r="N61" i="18"/>
  <c r="H88" i="13"/>
  <c r="I87" i="22"/>
  <c r="I89" i="22"/>
  <c r="N76" i="13"/>
  <c r="E78" i="12"/>
  <c r="B78" i="15"/>
  <c r="C78" i="22"/>
  <c r="M80" i="22"/>
  <c r="K78" i="32"/>
  <c r="K93" i="32" s="1"/>
  <c r="F78" i="32"/>
  <c r="F94" i="32" s="1"/>
  <c r="J78" i="32"/>
  <c r="G78" i="17"/>
  <c r="K78" i="15"/>
  <c r="K93" i="15" s="1"/>
  <c r="E78" i="34"/>
  <c r="I78" i="12"/>
  <c r="F78" i="14"/>
  <c r="F94" i="14" s="1"/>
  <c r="F78" i="13"/>
  <c r="F94" i="13" s="1"/>
  <c r="D78" i="15"/>
  <c r="D93" i="15" s="1"/>
  <c r="I87" i="15"/>
  <c r="F92" i="13"/>
  <c r="D78" i="22"/>
  <c r="D94" i="22" s="1"/>
  <c r="N76" i="15"/>
  <c r="K78" i="22"/>
  <c r="K93" i="22" s="1"/>
  <c r="I78" i="34"/>
  <c r="I93" i="34" s="1"/>
  <c r="F78" i="12"/>
  <c r="F94" i="12" s="1"/>
  <c r="N50" i="18"/>
  <c r="K78" i="17"/>
  <c r="K89" i="17" s="1"/>
  <c r="B78" i="13"/>
  <c r="H78" i="12"/>
  <c r="H93" i="12" s="1"/>
  <c r="I78" i="14"/>
  <c r="H78" i="14"/>
  <c r="G78" i="34"/>
  <c r="G93" i="34" s="1"/>
  <c r="E78" i="17"/>
  <c r="E89" i="17" s="1"/>
  <c r="D78" i="34"/>
  <c r="B78" i="14"/>
  <c r="B78" i="12"/>
  <c r="D78" i="13"/>
  <c r="I78" i="15"/>
  <c r="I93" i="15" s="1"/>
  <c r="G91" i="34"/>
  <c r="I86" i="15"/>
  <c r="F93" i="13"/>
  <c r="D78" i="14"/>
  <c r="D94" i="14" s="1"/>
  <c r="G78" i="22"/>
  <c r="C78" i="14"/>
  <c r="D78" i="17"/>
  <c r="D94" i="17" s="1"/>
  <c r="D97" i="17" s="1"/>
  <c r="D99" i="17" s="1"/>
  <c r="D106" i="17" s="1"/>
  <c r="H78" i="17"/>
  <c r="H94" i="17" s="1"/>
  <c r="I78" i="17"/>
  <c r="B78" i="34"/>
  <c r="F78" i="34"/>
  <c r="J78" i="12"/>
  <c r="G78" i="13"/>
  <c r="G93" i="13" s="1"/>
  <c r="B78" i="22"/>
  <c r="G88" i="34"/>
  <c r="K87" i="12"/>
  <c r="F86" i="13"/>
  <c r="H78" i="34"/>
  <c r="H94" i="34" s="1"/>
  <c r="G78" i="12"/>
  <c r="G93" i="12" s="1"/>
  <c r="I78" i="13"/>
  <c r="K78" i="14"/>
  <c r="K93" i="14" s="1"/>
  <c r="J78" i="22"/>
  <c r="J93" i="22" s="1"/>
  <c r="K78" i="34"/>
  <c r="K93" i="34" s="1"/>
  <c r="J78" i="15"/>
  <c r="J93" i="15" s="1"/>
  <c r="B78" i="32"/>
  <c r="B93" i="32" s="1"/>
  <c r="C78" i="17"/>
  <c r="C86" i="17" s="1"/>
  <c r="M86" i="17" s="1"/>
  <c r="E78" i="14"/>
  <c r="E93" i="14" s="1"/>
  <c r="J78" i="34"/>
  <c r="G92" i="34"/>
  <c r="F90" i="13"/>
  <c r="I78" i="32"/>
  <c r="I93" i="32" s="1"/>
  <c r="E78" i="15"/>
  <c r="E93" i="15" s="1"/>
  <c r="H78" i="32"/>
  <c r="H94" i="32" s="1"/>
  <c r="H78" i="22"/>
  <c r="F78" i="15"/>
  <c r="F94" i="15" s="1"/>
  <c r="E78" i="22"/>
  <c r="E93" i="22" s="1"/>
  <c r="H78" i="13"/>
  <c r="H93" i="13" s="1"/>
  <c r="E78" i="13"/>
  <c r="E93" i="13" s="1"/>
  <c r="M80" i="13"/>
  <c r="H78" i="15"/>
  <c r="C78" i="12"/>
  <c r="C86" i="12" s="1"/>
  <c r="J78" i="13"/>
  <c r="J93" i="13" s="1"/>
  <c r="K78" i="13"/>
  <c r="K93" i="13" s="1"/>
  <c r="C78" i="32"/>
  <c r="G78" i="32"/>
  <c r="B78" i="17"/>
  <c r="B89" i="17" s="1"/>
  <c r="B91" i="18" s="1"/>
  <c r="E78" i="32"/>
  <c r="I91" i="32"/>
  <c r="F89" i="13"/>
  <c r="F87" i="13"/>
  <c r="G78" i="15"/>
  <c r="F78" i="17"/>
  <c r="F94" i="17" s="1"/>
  <c r="F97" i="17" s="1"/>
  <c r="C78" i="15"/>
  <c r="F78" i="22"/>
  <c r="D78" i="12"/>
  <c r="D94" i="12" s="1"/>
  <c r="C78" i="34"/>
  <c r="I78" i="22"/>
  <c r="J78" i="14"/>
  <c r="J93" i="14" s="1"/>
  <c r="J87" i="22"/>
  <c r="J86" i="22"/>
  <c r="J90" i="22"/>
  <c r="H92" i="22"/>
  <c r="L96" i="22"/>
  <c r="N96" i="22" s="1"/>
  <c r="J91" i="22"/>
  <c r="J89" i="22"/>
  <c r="H86" i="22"/>
  <c r="H90" i="22"/>
  <c r="I86" i="22"/>
  <c r="I91" i="22"/>
  <c r="D92" i="22"/>
  <c r="N60" i="18"/>
  <c r="I93" i="22"/>
  <c r="I88" i="22"/>
  <c r="N18" i="18"/>
  <c r="I90" i="22"/>
  <c r="N55" i="18"/>
  <c r="J89" i="13"/>
  <c r="N57" i="18"/>
  <c r="N77" i="18"/>
  <c r="D90" i="14"/>
  <c r="E87" i="12"/>
  <c r="G90" i="34"/>
  <c r="G86" i="34"/>
  <c r="G87" i="34"/>
  <c r="J88" i="34"/>
  <c r="J86" i="34"/>
  <c r="N76" i="18"/>
  <c r="I91" i="34"/>
  <c r="I88" i="34"/>
  <c r="I90" i="34"/>
  <c r="G93" i="14"/>
  <c r="G91" i="14"/>
  <c r="I91" i="15"/>
  <c r="I89" i="15"/>
  <c r="D87" i="22"/>
  <c r="D86" i="22"/>
  <c r="N56" i="18"/>
  <c r="C86" i="14"/>
  <c r="I92" i="34"/>
  <c r="I86" i="34"/>
  <c r="G88" i="14"/>
  <c r="G90" i="14"/>
  <c r="I88" i="15"/>
  <c r="D91" i="22"/>
  <c r="D89" i="22"/>
  <c r="I89" i="34"/>
  <c r="G92" i="14"/>
  <c r="I90" i="15"/>
  <c r="E88" i="22"/>
  <c r="D88" i="22"/>
  <c r="D93" i="22"/>
  <c r="N47" i="18"/>
  <c r="N21" i="18"/>
  <c r="G91" i="32"/>
  <c r="H89" i="13"/>
  <c r="J88" i="14"/>
  <c r="L96" i="34"/>
  <c r="N96" i="34" s="1"/>
  <c r="H87" i="13"/>
  <c r="D88" i="12"/>
  <c r="J90" i="14"/>
  <c r="F86" i="14"/>
  <c r="N62" i="18"/>
  <c r="N54" i="18"/>
  <c r="N51" i="18"/>
  <c r="E92" i="12"/>
  <c r="H92" i="13"/>
  <c r="H91" i="13"/>
  <c r="H90" i="13"/>
  <c r="N48" i="18"/>
  <c r="N75" i="18"/>
  <c r="M78" i="18"/>
  <c r="J89" i="14"/>
  <c r="J86" i="14"/>
  <c r="H86" i="34"/>
  <c r="J87" i="14"/>
  <c r="B98" i="18"/>
  <c r="N76" i="34"/>
  <c r="N34" i="22"/>
  <c r="N76" i="32"/>
  <c r="I93" i="12"/>
  <c r="K90" i="12"/>
  <c r="H88" i="34"/>
  <c r="J91" i="14"/>
  <c r="J87" i="13"/>
  <c r="D87" i="14"/>
  <c r="D89" i="14"/>
  <c r="J92" i="15"/>
  <c r="J91" i="15"/>
  <c r="J91" i="13"/>
  <c r="J88" i="13"/>
  <c r="D88" i="14"/>
  <c r="D91" i="14"/>
  <c r="D93" i="14"/>
  <c r="J89" i="15"/>
  <c r="L96" i="13"/>
  <c r="N96" i="13" s="1"/>
  <c r="J92" i="13"/>
  <c r="J86" i="13"/>
  <c r="D92" i="14"/>
  <c r="I91" i="12"/>
  <c r="I90" i="12"/>
  <c r="K91" i="12"/>
  <c r="K86" i="12"/>
  <c r="I88" i="12"/>
  <c r="I86" i="12"/>
  <c r="K89" i="12"/>
  <c r="K88" i="12"/>
  <c r="K93" i="12"/>
  <c r="I92" i="12"/>
  <c r="D87" i="15"/>
  <c r="D86" i="12"/>
  <c r="D87" i="12"/>
  <c r="E86" i="12"/>
  <c r="E89" i="12"/>
  <c r="C88" i="14"/>
  <c r="C90" i="14"/>
  <c r="C92" i="14"/>
  <c r="C89" i="14"/>
  <c r="E91" i="12"/>
  <c r="E90" i="12"/>
  <c r="C93" i="14"/>
  <c r="E88" i="12"/>
  <c r="N76" i="17"/>
  <c r="E90" i="22"/>
  <c r="E92" i="22"/>
  <c r="D89" i="15"/>
  <c r="D91" i="15"/>
  <c r="E89" i="22"/>
  <c r="E87" i="22"/>
  <c r="E86" i="22"/>
  <c r="D88" i="15"/>
  <c r="D90" i="15"/>
  <c r="F96" i="14"/>
  <c r="L96" i="14" s="1"/>
  <c r="N96" i="14" s="1"/>
  <c r="F87" i="14"/>
  <c r="N76" i="14"/>
  <c r="N13" i="18"/>
  <c r="L43" i="22"/>
  <c r="L78" i="22" s="1"/>
  <c r="N34" i="14"/>
  <c r="N27" i="18"/>
  <c r="H89" i="34"/>
  <c r="L89" i="34" s="1"/>
  <c r="L78" i="18"/>
  <c r="H87" i="34"/>
  <c r="L87" i="34" s="1"/>
  <c r="N14" i="18"/>
  <c r="G90" i="32"/>
  <c r="K87" i="13"/>
  <c r="C92" i="13"/>
  <c r="H92" i="34"/>
  <c r="H91" i="34"/>
  <c r="H90" i="34"/>
  <c r="D98" i="18"/>
  <c r="F92" i="14"/>
  <c r="D89" i="12"/>
  <c r="D92" i="12"/>
  <c r="D90" i="12"/>
  <c r="J96" i="15"/>
  <c r="L96" i="15" s="1"/>
  <c r="N96" i="15" s="1"/>
  <c r="J86" i="15"/>
  <c r="J90" i="15"/>
  <c r="F91" i="14"/>
  <c r="F90" i="14"/>
  <c r="D91" i="12"/>
  <c r="D93" i="12"/>
  <c r="J88" i="15"/>
  <c r="F89" i="14"/>
  <c r="G87" i="32"/>
  <c r="G93" i="32"/>
  <c r="K90" i="13"/>
  <c r="K92" i="13"/>
  <c r="C88" i="13"/>
  <c r="G88" i="32"/>
  <c r="G86" i="32"/>
  <c r="K91" i="13"/>
  <c r="K89" i="13"/>
  <c r="C90" i="13"/>
  <c r="C91" i="13"/>
  <c r="G92" i="32"/>
  <c r="K88" i="13"/>
  <c r="C87" i="13"/>
  <c r="I89" i="17"/>
  <c r="H89" i="17"/>
  <c r="G89" i="17"/>
  <c r="C89" i="17"/>
  <c r="J89" i="32"/>
  <c r="E89" i="32"/>
  <c r="I93" i="13"/>
  <c r="I88" i="13"/>
  <c r="C87" i="32"/>
  <c r="I91" i="13"/>
  <c r="E91" i="32"/>
  <c r="K90" i="32"/>
  <c r="J90" i="32"/>
  <c r="L90" i="17"/>
  <c r="I87" i="32"/>
  <c r="E89" i="13"/>
  <c r="E87" i="13"/>
  <c r="G88" i="13"/>
  <c r="I86" i="32"/>
  <c r="E92" i="13"/>
  <c r="G87" i="13"/>
  <c r="G86" i="13"/>
  <c r="C89" i="32"/>
  <c r="I92" i="32"/>
  <c r="I89" i="32"/>
  <c r="E86" i="13"/>
  <c r="G91" i="13"/>
  <c r="M43" i="22"/>
  <c r="M43" i="13"/>
  <c r="M88" i="17"/>
  <c r="L87" i="17"/>
  <c r="L92" i="17"/>
  <c r="I89" i="13"/>
  <c r="I87" i="13"/>
  <c r="E87" i="32"/>
  <c r="E92" i="32"/>
  <c r="E93" i="32"/>
  <c r="C86" i="32"/>
  <c r="C92" i="32"/>
  <c r="C90" i="32"/>
  <c r="I92" i="13"/>
  <c r="E90" i="32"/>
  <c r="E86" i="32"/>
  <c r="C91" i="32"/>
  <c r="I86" i="13"/>
  <c r="E88" i="32"/>
  <c r="C88" i="32"/>
  <c r="D86" i="15"/>
  <c r="D86" i="13"/>
  <c r="B86" i="17"/>
  <c r="L86" i="17" s="1"/>
  <c r="B89" i="18"/>
  <c r="B86" i="13"/>
  <c r="N41" i="13"/>
  <c r="N34" i="13"/>
  <c r="B94" i="18"/>
  <c r="B93" i="18"/>
  <c r="B86" i="14"/>
  <c r="B86" i="12"/>
  <c r="B86" i="34"/>
  <c r="B86" i="32"/>
  <c r="M90" i="17"/>
  <c r="M92" i="17"/>
  <c r="L91" i="17"/>
  <c r="B92" i="18"/>
  <c r="H92" i="12"/>
  <c r="H88" i="12"/>
  <c r="H91" i="12"/>
  <c r="H89" i="12"/>
  <c r="H86" i="12"/>
  <c r="H87" i="12"/>
  <c r="H90" i="12"/>
  <c r="H96" i="12"/>
  <c r="B90" i="18"/>
  <c r="F89" i="32"/>
  <c r="F86" i="32"/>
  <c r="F91" i="32"/>
  <c r="F92" i="32"/>
  <c r="F88" i="32"/>
  <c r="F87" i="32"/>
  <c r="F90" i="32"/>
  <c r="F96" i="32"/>
  <c r="F93" i="12"/>
  <c r="F89" i="12"/>
  <c r="F86" i="12"/>
  <c r="F92" i="12"/>
  <c r="F91" i="12"/>
  <c r="F90" i="12"/>
  <c r="F88" i="12"/>
  <c r="F87" i="12"/>
  <c r="F96" i="12"/>
  <c r="L88" i="17"/>
  <c r="L93" i="17"/>
  <c r="H92" i="32"/>
  <c r="H88" i="32"/>
  <c r="H87" i="32"/>
  <c r="H90" i="32"/>
  <c r="H93" i="32"/>
  <c r="H89" i="32"/>
  <c r="H86" i="32"/>
  <c r="H91" i="32"/>
  <c r="H96" i="32"/>
  <c r="M91" i="17"/>
  <c r="E92" i="34"/>
  <c r="E88" i="34"/>
  <c r="E90" i="34"/>
  <c r="E91" i="34"/>
  <c r="E87" i="34"/>
  <c r="E93" i="34"/>
  <c r="E89" i="34"/>
  <c r="E86" i="34"/>
  <c r="M87" i="17"/>
  <c r="M93" i="17"/>
  <c r="E91" i="15"/>
  <c r="E87" i="15"/>
  <c r="E90" i="15"/>
  <c r="E89" i="15"/>
  <c r="E86" i="15"/>
  <c r="E92" i="15"/>
  <c r="E88" i="15"/>
  <c r="C90" i="34"/>
  <c r="C88" i="34"/>
  <c r="C93" i="34"/>
  <c r="C89" i="34"/>
  <c r="C86" i="34"/>
  <c r="C91" i="34"/>
  <c r="C87" i="34"/>
  <c r="C92" i="34"/>
  <c r="C93" i="15"/>
  <c r="C89" i="15"/>
  <c r="C86" i="15"/>
  <c r="C92" i="15"/>
  <c r="C88" i="15"/>
  <c r="C91" i="15"/>
  <c r="C87" i="15"/>
  <c r="C90" i="15"/>
  <c r="G91" i="15"/>
  <c r="G87" i="15"/>
  <c r="G90" i="15"/>
  <c r="G93" i="15"/>
  <c r="G89" i="15"/>
  <c r="G86" i="15"/>
  <c r="G92" i="15"/>
  <c r="G88" i="15"/>
  <c r="K89" i="34"/>
  <c r="K86" i="34"/>
  <c r="K87" i="34"/>
  <c r="K92" i="34"/>
  <c r="K88" i="34"/>
  <c r="K91" i="34"/>
  <c r="K90" i="34"/>
  <c r="L43" i="13"/>
  <c r="L78" i="13" s="1"/>
  <c r="C78" i="13"/>
  <c r="C93" i="13" s="1"/>
  <c r="N19" i="18"/>
  <c r="N23" i="18"/>
  <c r="N29" i="18"/>
  <c r="L43" i="14"/>
  <c r="N41" i="14"/>
  <c r="N34" i="12"/>
  <c r="L43" i="12"/>
  <c r="N16" i="18"/>
  <c r="N34" i="34"/>
  <c r="L43" i="34"/>
  <c r="L78" i="34" s="1"/>
  <c r="N34" i="32"/>
  <c r="N11" i="18"/>
  <c r="N17" i="18"/>
  <c r="N34" i="17"/>
  <c r="N33" i="18"/>
  <c r="N28" i="18"/>
  <c r="N30" i="18"/>
  <c r="M43" i="12"/>
  <c r="L43" i="32"/>
  <c r="L78" i="32" s="1"/>
  <c r="N41" i="15"/>
  <c r="M43" i="14"/>
  <c r="M43" i="15"/>
  <c r="N35" i="18"/>
  <c r="J45" i="18"/>
  <c r="J82" i="18" s="1"/>
  <c r="N34" i="15"/>
  <c r="N24" i="18"/>
  <c r="N12" i="18"/>
  <c r="N15" i="18"/>
  <c r="I45" i="18"/>
  <c r="I82" i="18" s="1"/>
  <c r="F45" i="18"/>
  <c r="F82" i="18" s="1"/>
  <c r="N34" i="18"/>
  <c r="N31" i="18"/>
  <c r="B45" i="18"/>
  <c r="B82" i="18" s="1"/>
  <c r="N25" i="18"/>
  <c r="N26" i="18"/>
  <c r="N32" i="18"/>
  <c r="N22" i="18"/>
  <c r="K45" i="18"/>
  <c r="K82" i="18" s="1"/>
  <c r="H45" i="18"/>
  <c r="H82" i="18" s="1"/>
  <c r="M43" i="17"/>
  <c r="G45" i="18"/>
  <c r="G82" i="18" s="1"/>
  <c r="L36" i="18"/>
  <c r="D45" i="18"/>
  <c r="D82" i="18" s="1"/>
  <c r="M36" i="18"/>
  <c r="N20" i="18"/>
  <c r="M43" i="32"/>
  <c r="E45" i="18"/>
  <c r="E82" i="18" s="1"/>
  <c r="N41" i="12"/>
  <c r="N41" i="34"/>
  <c r="N41" i="22"/>
  <c r="M43" i="34"/>
  <c r="L43" i="15"/>
  <c r="N41" i="18"/>
  <c r="N42" i="18"/>
  <c r="N39" i="18"/>
  <c r="M43" i="18"/>
  <c r="N41" i="32"/>
  <c r="C45" i="18"/>
  <c r="C82" i="18" s="1"/>
  <c r="L43" i="17"/>
  <c r="N40" i="18"/>
  <c r="N41" i="17"/>
  <c r="L43" i="18"/>
  <c r="J94" i="22" l="1"/>
  <c r="B94" i="32"/>
  <c r="B97" i="32" s="1"/>
  <c r="J94" i="14"/>
  <c r="J97" i="14" s="1"/>
  <c r="K95" i="14" s="1"/>
  <c r="K97" i="14" s="1"/>
  <c r="K99" i="14" s="1"/>
  <c r="K106" i="14" s="1"/>
  <c r="D94" i="15"/>
  <c r="D97" i="15" s="1"/>
  <c r="J94" i="13"/>
  <c r="H94" i="13"/>
  <c r="H97" i="13" s="1"/>
  <c r="H99" i="13" s="1"/>
  <c r="H106" i="13" s="1"/>
  <c r="M78" i="32"/>
  <c r="N78" i="32" s="1"/>
  <c r="H94" i="12"/>
  <c r="H97" i="12" s="1"/>
  <c r="L90" i="34"/>
  <c r="J94" i="15"/>
  <c r="J97" i="15" s="1"/>
  <c r="L92" i="34"/>
  <c r="B94" i="17"/>
  <c r="B97" i="17" s="1"/>
  <c r="C95" i="17" s="1"/>
  <c r="L91" i="34"/>
  <c r="M92" i="22"/>
  <c r="H94" i="22"/>
  <c r="H93" i="22"/>
  <c r="F94" i="22"/>
  <c r="F93" i="22"/>
  <c r="B94" i="22"/>
  <c r="B93" i="22"/>
  <c r="H94" i="15"/>
  <c r="H93" i="15"/>
  <c r="B86" i="15"/>
  <c r="L86" i="15" s="1"/>
  <c r="B93" i="15"/>
  <c r="D94" i="13"/>
  <c r="D93" i="13"/>
  <c r="B94" i="13"/>
  <c r="B93" i="13"/>
  <c r="F93" i="14"/>
  <c r="H94" i="14"/>
  <c r="H93" i="14"/>
  <c r="B94" i="14"/>
  <c r="B93" i="14"/>
  <c r="J94" i="12"/>
  <c r="J93" i="12"/>
  <c r="B94" i="12"/>
  <c r="B93" i="12"/>
  <c r="H93" i="34"/>
  <c r="H97" i="34" s="1"/>
  <c r="I95" i="34" s="1"/>
  <c r="I97" i="34" s="1"/>
  <c r="I99" i="34" s="1"/>
  <c r="I106" i="34" s="1"/>
  <c r="J94" i="34"/>
  <c r="J93" i="34"/>
  <c r="D94" i="34"/>
  <c r="D93" i="34"/>
  <c r="F94" i="34"/>
  <c r="F93" i="34"/>
  <c r="B94" i="34"/>
  <c r="B93" i="34"/>
  <c r="F93" i="32"/>
  <c r="F97" i="32" s="1"/>
  <c r="G95" i="32" s="1"/>
  <c r="G97" i="32" s="1"/>
  <c r="G99" i="32" s="1"/>
  <c r="G106" i="32" s="1"/>
  <c r="C93" i="32"/>
  <c r="M93" i="32" s="1"/>
  <c r="J94" i="32"/>
  <c r="J93" i="32"/>
  <c r="D94" i="32"/>
  <c r="D93" i="32"/>
  <c r="L89" i="17"/>
  <c r="M90" i="22"/>
  <c r="M88" i="22"/>
  <c r="F97" i="15"/>
  <c r="F99" i="15" s="1"/>
  <c r="F106" i="15" s="1"/>
  <c r="L87" i="15"/>
  <c r="L92" i="15"/>
  <c r="M91" i="22"/>
  <c r="M86" i="14"/>
  <c r="K97" i="17"/>
  <c r="K99" i="17" s="1"/>
  <c r="K106" i="17" s="1"/>
  <c r="M87" i="14"/>
  <c r="J94" i="18"/>
  <c r="L90" i="22"/>
  <c r="M87" i="22"/>
  <c r="M91" i="14"/>
  <c r="M89" i="14"/>
  <c r="M78" i="17"/>
  <c r="M78" i="12"/>
  <c r="M88" i="14"/>
  <c r="L90" i="13"/>
  <c r="M78" i="15"/>
  <c r="L88" i="22"/>
  <c r="M89" i="22"/>
  <c r="L87" i="22"/>
  <c r="M78" i="22"/>
  <c r="N78" i="22" s="1"/>
  <c r="L91" i="15"/>
  <c r="L92" i="14"/>
  <c r="L88" i="13"/>
  <c r="M87" i="12"/>
  <c r="L86" i="22"/>
  <c r="L92" i="22"/>
  <c r="M90" i="14"/>
  <c r="J89" i="18"/>
  <c r="L91" i="22"/>
  <c r="L89" i="15"/>
  <c r="L89" i="13"/>
  <c r="L88" i="14"/>
  <c r="B94" i="15"/>
  <c r="M78" i="34"/>
  <c r="N78" i="34" s="1"/>
  <c r="J97" i="22"/>
  <c r="K95" i="22" s="1"/>
  <c r="K97" i="22" s="1"/>
  <c r="K99" i="22" s="1"/>
  <c r="K106" i="22" s="1"/>
  <c r="L80" i="13"/>
  <c r="N80" i="13" s="1"/>
  <c r="L80" i="32"/>
  <c r="M80" i="14"/>
  <c r="D90" i="18"/>
  <c r="L91" i="13"/>
  <c r="M80" i="32"/>
  <c r="M80" i="12"/>
  <c r="L80" i="12"/>
  <c r="L80" i="15"/>
  <c r="L86" i="34"/>
  <c r="F97" i="13"/>
  <c r="G95" i="13" s="1"/>
  <c r="G97" i="13" s="1"/>
  <c r="G99" i="13" s="1"/>
  <c r="G106" i="13" s="1"/>
  <c r="I90" i="18"/>
  <c r="D92" i="18"/>
  <c r="M78" i="14"/>
  <c r="L87" i="13"/>
  <c r="L80" i="22"/>
  <c r="N80" i="22" s="1"/>
  <c r="L90" i="14"/>
  <c r="M80" i="34"/>
  <c r="M80" i="15"/>
  <c r="L80" i="17"/>
  <c r="L80" i="14"/>
  <c r="N80" i="14" s="1"/>
  <c r="M90" i="13"/>
  <c r="M80" i="17"/>
  <c r="L80" i="34"/>
  <c r="L89" i="22"/>
  <c r="M93" i="22"/>
  <c r="M86" i="22"/>
  <c r="D97" i="22"/>
  <c r="E95" i="22" s="1"/>
  <c r="E97" i="22" s="1"/>
  <c r="E99" i="22" s="1"/>
  <c r="E106" i="22" s="1"/>
  <c r="M92" i="14"/>
  <c r="M93" i="14"/>
  <c r="L88" i="34"/>
  <c r="I92" i="18"/>
  <c r="L92" i="13"/>
  <c r="L86" i="14"/>
  <c r="M93" i="12"/>
  <c r="E80" i="18"/>
  <c r="H80" i="18"/>
  <c r="G80" i="18"/>
  <c r="I80" i="18"/>
  <c r="L91" i="14"/>
  <c r="D80" i="18"/>
  <c r="K80" i="18"/>
  <c r="F80" i="18"/>
  <c r="M92" i="12"/>
  <c r="B80" i="18"/>
  <c r="J80" i="18"/>
  <c r="N78" i="18"/>
  <c r="J91" i="18"/>
  <c r="J90" i="18"/>
  <c r="L90" i="15"/>
  <c r="M89" i="12"/>
  <c r="K95" i="18"/>
  <c r="J93" i="18"/>
  <c r="I93" i="18"/>
  <c r="M91" i="12"/>
  <c r="M90" i="12"/>
  <c r="M88" i="12"/>
  <c r="D89" i="18"/>
  <c r="L87" i="14"/>
  <c r="D97" i="14"/>
  <c r="D99" i="14" s="1"/>
  <c r="D106" i="14" s="1"/>
  <c r="J88" i="18"/>
  <c r="M86" i="12"/>
  <c r="J97" i="13"/>
  <c r="K95" i="13" s="1"/>
  <c r="K97" i="13" s="1"/>
  <c r="K99" i="13" s="1"/>
  <c r="K106" i="13" s="1"/>
  <c r="D94" i="18"/>
  <c r="L89" i="14"/>
  <c r="K88" i="18"/>
  <c r="K90" i="18"/>
  <c r="D93" i="18"/>
  <c r="N43" i="22"/>
  <c r="K93" i="18"/>
  <c r="M89" i="17"/>
  <c r="G91" i="18"/>
  <c r="J92" i="18"/>
  <c r="M91" i="13"/>
  <c r="M92" i="13"/>
  <c r="K94" i="18"/>
  <c r="I95" i="18"/>
  <c r="K89" i="18"/>
  <c r="G90" i="18"/>
  <c r="G93" i="18"/>
  <c r="M88" i="13"/>
  <c r="G94" i="18"/>
  <c r="M93" i="13"/>
  <c r="M89" i="13"/>
  <c r="G92" i="18"/>
  <c r="F91" i="18"/>
  <c r="J98" i="18"/>
  <c r="D97" i="12"/>
  <c r="D99" i="12" s="1"/>
  <c r="D106" i="12" s="1"/>
  <c r="D91" i="18"/>
  <c r="L88" i="15"/>
  <c r="G95" i="18"/>
  <c r="K91" i="18"/>
  <c r="N88" i="17"/>
  <c r="N90" i="17"/>
  <c r="M91" i="32"/>
  <c r="E95" i="17"/>
  <c r="E97" i="17" s="1"/>
  <c r="E99" i="17" s="1"/>
  <c r="E106" i="17" s="1"/>
  <c r="K92" i="18"/>
  <c r="J99" i="17"/>
  <c r="J106" i="17" s="1"/>
  <c r="G88" i="18"/>
  <c r="M89" i="32"/>
  <c r="F99" i="17"/>
  <c r="F106" i="17" s="1"/>
  <c r="G95" i="17"/>
  <c r="G97" i="17" s="1"/>
  <c r="G99" i="17" s="1"/>
  <c r="G106" i="17" s="1"/>
  <c r="I89" i="18"/>
  <c r="L88" i="12"/>
  <c r="H93" i="18"/>
  <c r="N92" i="17"/>
  <c r="I91" i="18"/>
  <c r="M87" i="32"/>
  <c r="G89" i="18"/>
  <c r="I94" i="18"/>
  <c r="E91" i="18"/>
  <c r="I88" i="18"/>
  <c r="H91" i="18"/>
  <c r="H90" i="18"/>
  <c r="M86" i="32"/>
  <c r="M87" i="13"/>
  <c r="M88" i="32"/>
  <c r="E95" i="18"/>
  <c r="M92" i="32"/>
  <c r="L90" i="12"/>
  <c r="H92" i="18"/>
  <c r="H89" i="18"/>
  <c r="L87" i="12"/>
  <c r="F94" i="18"/>
  <c r="E92" i="18"/>
  <c r="N87" i="17"/>
  <c r="H88" i="18"/>
  <c r="L91" i="12"/>
  <c r="M90" i="32"/>
  <c r="N86" i="17"/>
  <c r="F92" i="18"/>
  <c r="H94" i="18"/>
  <c r="L89" i="12"/>
  <c r="F89" i="18"/>
  <c r="L91" i="32"/>
  <c r="N93" i="17"/>
  <c r="L92" i="12"/>
  <c r="F90" i="18"/>
  <c r="E93" i="18"/>
  <c r="E90" i="18"/>
  <c r="M88" i="15"/>
  <c r="M93" i="15"/>
  <c r="M88" i="34"/>
  <c r="E88" i="18"/>
  <c r="E89" i="18"/>
  <c r="E94" i="18"/>
  <c r="D88" i="18"/>
  <c r="L86" i="13"/>
  <c r="C91" i="18"/>
  <c r="L88" i="32"/>
  <c r="M78" i="13"/>
  <c r="N78" i="13" s="1"/>
  <c r="C86" i="13"/>
  <c r="M86" i="13" s="1"/>
  <c r="N43" i="13"/>
  <c r="L90" i="32"/>
  <c r="N91" i="17"/>
  <c r="H98" i="18"/>
  <c r="L92" i="32"/>
  <c r="F97" i="12"/>
  <c r="L86" i="12"/>
  <c r="L87" i="32"/>
  <c r="L86" i="32"/>
  <c r="F88" i="18"/>
  <c r="F93" i="18"/>
  <c r="H97" i="32"/>
  <c r="L96" i="12"/>
  <c r="N96" i="12" s="1"/>
  <c r="L96" i="32"/>
  <c r="N96" i="32" s="1"/>
  <c r="F98" i="18"/>
  <c r="L89" i="32"/>
  <c r="M91" i="15"/>
  <c r="M89" i="15"/>
  <c r="M87" i="34"/>
  <c r="N87" i="34" s="1"/>
  <c r="C89" i="18"/>
  <c r="M93" i="34"/>
  <c r="C90" i="18"/>
  <c r="C93" i="18"/>
  <c r="M91" i="34"/>
  <c r="M90" i="15"/>
  <c r="M92" i="15"/>
  <c r="M86" i="34"/>
  <c r="M87" i="15"/>
  <c r="M86" i="15"/>
  <c r="M92" i="34"/>
  <c r="C94" i="18"/>
  <c r="M89" i="34"/>
  <c r="N89" i="34" s="1"/>
  <c r="M90" i="34"/>
  <c r="C92" i="18"/>
  <c r="N43" i="14"/>
  <c r="N43" i="12"/>
  <c r="L78" i="12"/>
  <c r="N78" i="12" s="1"/>
  <c r="N43" i="32"/>
  <c r="L78" i="14"/>
  <c r="N43" i="34"/>
  <c r="N43" i="15"/>
  <c r="L45" i="18"/>
  <c r="L80" i="18" s="1"/>
  <c r="B115" i="18" s="1"/>
  <c r="N36" i="18"/>
  <c r="N43" i="17"/>
  <c r="M45" i="18"/>
  <c r="L78" i="17"/>
  <c r="N43" i="18"/>
  <c r="L78" i="15"/>
  <c r="C80" i="18"/>
  <c r="H97" i="17"/>
  <c r="N91" i="34" l="1"/>
  <c r="N92" i="34"/>
  <c r="N78" i="17"/>
  <c r="L94" i="32"/>
  <c r="N94" i="32" s="1"/>
  <c r="N90" i="34"/>
  <c r="F96" i="18"/>
  <c r="B97" i="14"/>
  <c r="B99" i="14" s="1"/>
  <c r="B106" i="14" s="1"/>
  <c r="L94" i="17"/>
  <c r="N94" i="17" s="1"/>
  <c r="H97" i="22"/>
  <c r="I95" i="22" s="1"/>
  <c r="I97" i="22" s="1"/>
  <c r="I99" i="22" s="1"/>
  <c r="I106" i="22" s="1"/>
  <c r="N78" i="15"/>
  <c r="J97" i="34"/>
  <c r="J99" i="34" s="1"/>
  <c r="J106" i="34" s="1"/>
  <c r="D97" i="34"/>
  <c r="E95" i="34" s="1"/>
  <c r="E97" i="34" s="1"/>
  <c r="E99" i="34" s="1"/>
  <c r="E106" i="34" s="1"/>
  <c r="L93" i="15"/>
  <c r="N93" i="15" s="1"/>
  <c r="B97" i="12"/>
  <c r="C95" i="12" s="1"/>
  <c r="C97" i="12" s="1"/>
  <c r="D95" i="18"/>
  <c r="L93" i="13"/>
  <c r="N93" i="13" s="1"/>
  <c r="L93" i="22"/>
  <c r="N93" i="22" s="1"/>
  <c r="J97" i="32"/>
  <c r="J99" i="32" s="1"/>
  <c r="J106" i="32" s="1"/>
  <c r="N86" i="34"/>
  <c r="L93" i="14"/>
  <c r="N93" i="14" s="1"/>
  <c r="B88" i="18"/>
  <c r="L88" i="18" s="1"/>
  <c r="H97" i="15"/>
  <c r="H99" i="15" s="1"/>
  <c r="H106" i="15" s="1"/>
  <c r="L94" i="34"/>
  <c r="N94" i="34" s="1"/>
  <c r="L93" i="32"/>
  <c r="N93" i="32" s="1"/>
  <c r="N92" i="22"/>
  <c r="N90" i="22"/>
  <c r="D97" i="32"/>
  <c r="F97" i="14"/>
  <c r="F99" i="14" s="1"/>
  <c r="F106" i="14" s="1"/>
  <c r="H96" i="18"/>
  <c r="F97" i="34"/>
  <c r="F99" i="34" s="1"/>
  <c r="F106" i="34" s="1"/>
  <c r="B97" i="22"/>
  <c r="B99" i="22" s="1"/>
  <c r="B106" i="22" s="1"/>
  <c r="H95" i="18"/>
  <c r="F95" i="18"/>
  <c r="N89" i="17"/>
  <c r="L94" i="15"/>
  <c r="N94" i="15" s="1"/>
  <c r="L93" i="12"/>
  <c r="N93" i="12" s="1"/>
  <c r="D96" i="18"/>
  <c r="I95" i="15"/>
  <c r="I97" i="15" s="1"/>
  <c r="I99" i="15" s="1"/>
  <c r="I106" i="15" s="1"/>
  <c r="H97" i="14"/>
  <c r="C95" i="18"/>
  <c r="M95" i="18" s="1"/>
  <c r="K95" i="15"/>
  <c r="K97" i="15" s="1"/>
  <c r="K99" i="15" s="1"/>
  <c r="K106" i="15" s="1"/>
  <c r="L94" i="22"/>
  <c r="N94" i="22" s="1"/>
  <c r="F97" i="22"/>
  <c r="J96" i="18"/>
  <c r="D97" i="13"/>
  <c r="E95" i="13" s="1"/>
  <c r="E97" i="13" s="1"/>
  <c r="E99" i="13" s="1"/>
  <c r="E106" i="13" s="1"/>
  <c r="L94" i="13"/>
  <c r="N94" i="13" s="1"/>
  <c r="B97" i="13"/>
  <c r="C95" i="13" s="1"/>
  <c r="C97" i="13" s="1"/>
  <c r="L94" i="14"/>
  <c r="N94" i="14" s="1"/>
  <c r="J95" i="18"/>
  <c r="N87" i="12"/>
  <c r="J97" i="12"/>
  <c r="L94" i="12"/>
  <c r="N94" i="12" s="1"/>
  <c r="L93" i="34"/>
  <c r="N93" i="34" s="1"/>
  <c r="B95" i="18"/>
  <c r="B97" i="34"/>
  <c r="B99" i="34" s="1"/>
  <c r="N87" i="15"/>
  <c r="G95" i="15"/>
  <c r="G97" i="15" s="1"/>
  <c r="G99" i="15" s="1"/>
  <c r="G106" i="15" s="1"/>
  <c r="N87" i="22"/>
  <c r="N89" i="15"/>
  <c r="N92" i="15"/>
  <c r="N89" i="13"/>
  <c r="N91" i="14"/>
  <c r="N86" i="14"/>
  <c r="N91" i="13"/>
  <c r="N88" i="22"/>
  <c r="N91" i="22"/>
  <c r="N87" i="14"/>
  <c r="N89" i="14"/>
  <c r="N89" i="22"/>
  <c r="N92" i="14"/>
  <c r="N91" i="15"/>
  <c r="N90" i="13"/>
  <c r="N88" i="14"/>
  <c r="N86" i="22"/>
  <c r="N78" i="14"/>
  <c r="N90" i="14"/>
  <c r="N87" i="13"/>
  <c r="N88" i="13"/>
  <c r="N92" i="12"/>
  <c r="B97" i="15"/>
  <c r="C95" i="15" s="1"/>
  <c r="C97" i="15" s="1"/>
  <c r="C99" i="15" s="1"/>
  <c r="C106" i="15" s="1"/>
  <c r="N90" i="15"/>
  <c r="N88" i="34"/>
  <c r="B96" i="18"/>
  <c r="I95" i="13"/>
  <c r="I97" i="13" s="1"/>
  <c r="I99" i="13" s="1"/>
  <c r="I106" i="13" s="1"/>
  <c r="J99" i="22"/>
  <c r="J106" i="22" s="1"/>
  <c r="F99" i="13"/>
  <c r="F106" i="13" s="1"/>
  <c r="N92" i="13"/>
  <c r="N80" i="34"/>
  <c r="J99" i="14"/>
  <c r="J106" i="14" s="1"/>
  <c r="N80" i="15"/>
  <c r="N80" i="17"/>
  <c r="N80" i="12"/>
  <c r="N80" i="32"/>
  <c r="D99" i="22"/>
  <c r="D106" i="22" s="1"/>
  <c r="N86" i="12"/>
  <c r="L82" i="18"/>
  <c r="M80" i="18"/>
  <c r="B120" i="18" s="1"/>
  <c r="M82" i="18"/>
  <c r="N88" i="12"/>
  <c r="N90" i="12"/>
  <c r="N89" i="12"/>
  <c r="E95" i="14"/>
  <c r="E97" i="14" s="1"/>
  <c r="E99" i="14" s="1"/>
  <c r="E106" i="14" s="1"/>
  <c r="N91" i="12"/>
  <c r="J99" i="13"/>
  <c r="J106" i="13" s="1"/>
  <c r="J99" i="15"/>
  <c r="J106" i="15" s="1"/>
  <c r="N86" i="15"/>
  <c r="H99" i="34"/>
  <c r="H106" i="34" s="1"/>
  <c r="L93" i="18"/>
  <c r="N88" i="15"/>
  <c r="E95" i="12"/>
  <c r="E97" i="12" s="1"/>
  <c r="E99" i="12" s="1"/>
  <c r="E106" i="12" s="1"/>
  <c r="L91" i="18"/>
  <c r="N91" i="32"/>
  <c r="N89" i="32"/>
  <c r="M91" i="18"/>
  <c r="N90" i="32"/>
  <c r="N87" i="32"/>
  <c r="N86" i="32"/>
  <c r="N92" i="32"/>
  <c r="L90" i="18"/>
  <c r="N88" i="32"/>
  <c r="L92" i="18"/>
  <c r="L89" i="18"/>
  <c r="M92" i="18"/>
  <c r="L94" i="18"/>
  <c r="M89" i="18"/>
  <c r="M93" i="18"/>
  <c r="M94" i="18"/>
  <c r="M90" i="18"/>
  <c r="L98" i="18"/>
  <c r="N98" i="18" s="1"/>
  <c r="E95" i="15"/>
  <c r="D99" i="15"/>
  <c r="D106" i="15" s="1"/>
  <c r="N86" i="13"/>
  <c r="B99" i="32"/>
  <c r="C95" i="32"/>
  <c r="C97" i="32" s="1"/>
  <c r="C88" i="18"/>
  <c r="M88" i="18" s="1"/>
  <c r="F99" i="32"/>
  <c r="F106" i="32" s="1"/>
  <c r="G95" i="12"/>
  <c r="G97" i="12" s="1"/>
  <c r="G99" i="12" s="1"/>
  <c r="G106" i="12" s="1"/>
  <c r="F99" i="12"/>
  <c r="F106" i="12" s="1"/>
  <c r="H99" i="32"/>
  <c r="H106" i="32" s="1"/>
  <c r="I95" i="32"/>
  <c r="I97" i="32" s="1"/>
  <c r="I99" i="32" s="1"/>
  <c r="I106" i="32" s="1"/>
  <c r="H99" i="12"/>
  <c r="H106" i="12" s="1"/>
  <c r="I95" i="12"/>
  <c r="I97" i="12" s="1"/>
  <c r="I99" i="12" s="1"/>
  <c r="I106" i="12" s="1"/>
  <c r="N45" i="18"/>
  <c r="H99" i="17"/>
  <c r="H106" i="17" s="1"/>
  <c r="I95" i="17"/>
  <c r="L97" i="17"/>
  <c r="B99" i="17"/>
  <c r="K95" i="34" l="1"/>
  <c r="K97" i="34" s="1"/>
  <c r="K99" i="34" s="1"/>
  <c r="K106" i="34" s="1"/>
  <c r="B121" i="18"/>
  <c r="G95" i="34"/>
  <c r="G97" i="34" s="1"/>
  <c r="G99" i="34" s="1"/>
  <c r="G106" i="34" s="1"/>
  <c r="H99" i="22"/>
  <c r="H106" i="22" s="1"/>
  <c r="B99" i="12"/>
  <c r="B106" i="12" s="1"/>
  <c r="C95" i="22"/>
  <c r="C97" i="22" s="1"/>
  <c r="F99" i="18"/>
  <c r="F101" i="18" s="1"/>
  <c r="F108" i="18" s="1"/>
  <c r="C95" i="14"/>
  <c r="C97" i="14" s="1"/>
  <c r="C99" i="14" s="1"/>
  <c r="L97" i="15"/>
  <c r="L97" i="22"/>
  <c r="L97" i="12"/>
  <c r="D99" i="34"/>
  <c r="D106" i="34" s="1"/>
  <c r="L97" i="32"/>
  <c r="K95" i="32"/>
  <c r="K97" i="32" s="1"/>
  <c r="K99" i="32" s="1"/>
  <c r="K106" i="32" s="1"/>
  <c r="H99" i="18"/>
  <c r="H101" i="18" s="1"/>
  <c r="H108" i="18" s="1"/>
  <c r="B99" i="15"/>
  <c r="L99" i="15" s="1"/>
  <c r="L106" i="15" s="1"/>
  <c r="D99" i="18"/>
  <c r="D101" i="18" s="1"/>
  <c r="D108" i="18" s="1"/>
  <c r="L97" i="14"/>
  <c r="G95" i="14"/>
  <c r="G97" i="14" s="1"/>
  <c r="G99" i="14" s="1"/>
  <c r="G106" i="14" s="1"/>
  <c r="D99" i="32"/>
  <c r="D106" i="32" s="1"/>
  <c r="E95" i="32"/>
  <c r="E97" i="32" s="1"/>
  <c r="E99" i="32" s="1"/>
  <c r="E106" i="32" s="1"/>
  <c r="D99" i="13"/>
  <c r="D106" i="13" s="1"/>
  <c r="I95" i="14"/>
  <c r="I97" i="14" s="1"/>
  <c r="I99" i="14" s="1"/>
  <c r="I106" i="14" s="1"/>
  <c r="H99" i="14"/>
  <c r="H106" i="14" s="1"/>
  <c r="B99" i="13"/>
  <c r="B106" i="13" s="1"/>
  <c r="L97" i="13"/>
  <c r="L96" i="18"/>
  <c r="N96" i="18" s="1"/>
  <c r="G95" i="22"/>
  <c r="G97" i="22" s="1"/>
  <c r="G99" i="22" s="1"/>
  <c r="G106" i="22" s="1"/>
  <c r="F99" i="22"/>
  <c r="F106" i="22" s="1"/>
  <c r="L95" i="18"/>
  <c r="N95" i="18" s="1"/>
  <c r="J99" i="18"/>
  <c r="J101" i="18" s="1"/>
  <c r="J108" i="18" s="1"/>
  <c r="J99" i="12"/>
  <c r="J106" i="12" s="1"/>
  <c r="K95" i="12"/>
  <c r="K97" i="12" s="1"/>
  <c r="K99" i="12" s="1"/>
  <c r="K106" i="12" s="1"/>
  <c r="C95" i="34"/>
  <c r="L97" i="34"/>
  <c r="M95" i="15"/>
  <c r="N95" i="15" s="1"/>
  <c r="M95" i="13"/>
  <c r="N95" i="13" s="1"/>
  <c r="B99" i="18"/>
  <c r="B101" i="18" s="1"/>
  <c r="N82" i="18"/>
  <c r="N80" i="18"/>
  <c r="N93" i="18"/>
  <c r="N91" i="18"/>
  <c r="N90" i="18"/>
  <c r="N92" i="18"/>
  <c r="N89" i="18"/>
  <c r="N94" i="18"/>
  <c r="B106" i="32"/>
  <c r="N88" i="18"/>
  <c r="E97" i="15"/>
  <c r="E99" i="15" s="1"/>
  <c r="E106" i="15" s="1"/>
  <c r="M106" i="15" s="1"/>
  <c r="C99" i="13"/>
  <c r="M97" i="13"/>
  <c r="C99" i="12"/>
  <c r="B106" i="34"/>
  <c r="C99" i="32"/>
  <c r="I97" i="17"/>
  <c r="I99" i="17" s="1"/>
  <c r="I106" i="17" s="1"/>
  <c r="M95" i="17"/>
  <c r="N95" i="17" s="1"/>
  <c r="C97" i="17"/>
  <c r="B106" i="17"/>
  <c r="L99" i="17"/>
  <c r="E97" i="18" l="1"/>
  <c r="E99" i="18" s="1"/>
  <c r="E101" i="18" s="1"/>
  <c r="E108" i="18" s="1"/>
  <c r="C97" i="18"/>
  <c r="C99" i="18" s="1"/>
  <c r="L99" i="34"/>
  <c r="L106" i="34" s="1"/>
  <c r="B106" i="15"/>
  <c r="L99" i="22"/>
  <c r="L106" i="22" s="1"/>
  <c r="M97" i="12"/>
  <c r="N97" i="12" s="1"/>
  <c r="M97" i="14"/>
  <c r="N97" i="14" s="1"/>
  <c r="M95" i="14"/>
  <c r="N95" i="14" s="1"/>
  <c r="I97" i="18"/>
  <c r="I99" i="18" s="1"/>
  <c r="I101" i="18" s="1"/>
  <c r="I108" i="18" s="1"/>
  <c r="M97" i="32"/>
  <c r="N97" i="32" s="1"/>
  <c r="M95" i="32"/>
  <c r="N95" i="32" s="1"/>
  <c r="M95" i="12"/>
  <c r="N95" i="12" s="1"/>
  <c r="L99" i="12"/>
  <c r="L106" i="12" s="1"/>
  <c r="L99" i="32"/>
  <c r="L106" i="32" s="1"/>
  <c r="C97" i="34"/>
  <c r="C99" i="34" s="1"/>
  <c r="G97" i="18"/>
  <c r="G99" i="18" s="1"/>
  <c r="G101" i="18" s="1"/>
  <c r="G108" i="18" s="1"/>
  <c r="K97" i="18"/>
  <c r="K99" i="18" s="1"/>
  <c r="K101" i="18" s="1"/>
  <c r="K108" i="18" s="1"/>
  <c r="M95" i="22"/>
  <c r="N95" i="22" s="1"/>
  <c r="L99" i="14"/>
  <c r="L106" i="14" s="1"/>
  <c r="M95" i="34"/>
  <c r="N95" i="34" s="1"/>
  <c r="L99" i="13"/>
  <c r="L106" i="13" s="1"/>
  <c r="N97" i="13"/>
  <c r="L99" i="18"/>
  <c r="B116" i="18" s="1"/>
  <c r="C99" i="22"/>
  <c r="M97" i="22"/>
  <c r="N97" i="22" s="1"/>
  <c r="M97" i="15"/>
  <c r="N97" i="15" s="1"/>
  <c r="N106" i="15"/>
  <c r="M99" i="15"/>
  <c r="N99" i="15" s="1"/>
  <c r="M99" i="13"/>
  <c r="N99" i="13" s="1"/>
  <c r="C106" i="13"/>
  <c r="M106" i="13" s="1"/>
  <c r="M99" i="14"/>
  <c r="C106" i="14"/>
  <c r="M106" i="14" s="1"/>
  <c r="M99" i="12"/>
  <c r="C106" i="12"/>
  <c r="M106" i="12" s="1"/>
  <c r="M99" i="32"/>
  <c r="C106" i="32"/>
  <c r="M106" i="32" s="1"/>
  <c r="B108" i="18"/>
  <c r="L101" i="18"/>
  <c r="C99" i="17"/>
  <c r="M97" i="17"/>
  <c r="N97" i="17" s="1"/>
  <c r="L106" i="17"/>
  <c r="M97" i="34" l="1"/>
  <c r="N97" i="34" s="1"/>
  <c r="N99" i="32"/>
  <c r="M97" i="18"/>
  <c r="N106" i="32"/>
  <c r="N99" i="14"/>
  <c r="N106" i="12"/>
  <c r="N99" i="12"/>
  <c r="N106" i="14"/>
  <c r="N106" i="13"/>
  <c r="M99" i="22"/>
  <c r="N99" i="22" s="1"/>
  <c r="C106" i="22"/>
  <c r="M106" i="22" s="1"/>
  <c r="N106" i="22" s="1"/>
  <c r="M99" i="34"/>
  <c r="N99" i="34" s="1"/>
  <c r="C106" i="34"/>
  <c r="M106" i="34" s="1"/>
  <c r="N106" i="34" s="1"/>
  <c r="L108" i="18"/>
  <c r="B117" i="18" s="1"/>
  <c r="M99" i="18"/>
  <c r="N99" i="18" s="1"/>
  <c r="C101" i="18"/>
  <c r="M99" i="17"/>
  <c r="N99" i="17" s="1"/>
  <c r="C106" i="17"/>
  <c r="M106" i="17" s="1"/>
  <c r="N106" i="17" s="1"/>
  <c r="N97" i="18" l="1"/>
  <c r="B122" i="18"/>
  <c r="C108" i="18"/>
  <c r="M108" i="18" s="1"/>
  <c r="M101" i="18"/>
  <c r="N101" i="18" s="1"/>
  <c r="B124" i="18" l="1"/>
  <c r="N108" i="18"/>
  <c r="B126" i="18" s="1"/>
</calcChain>
</file>

<file path=xl/sharedStrings.xml><?xml version="1.0" encoding="utf-8"?>
<sst xmlns="http://schemas.openxmlformats.org/spreadsheetml/2006/main" count="1196" uniqueCount="105">
  <si>
    <t>Request</t>
  </si>
  <si>
    <t>Cost</t>
  </si>
  <si>
    <t>Total</t>
  </si>
  <si>
    <t xml:space="preserve">Proposal #:  </t>
  </si>
  <si>
    <t>Amount</t>
  </si>
  <si>
    <t>Share</t>
  </si>
  <si>
    <t>Project</t>
  </si>
  <si>
    <t>Year 1</t>
  </si>
  <si>
    <t>Year 2</t>
  </si>
  <si>
    <t>Year 3</t>
  </si>
  <si>
    <t>Year 4</t>
  </si>
  <si>
    <t>Year 5</t>
  </si>
  <si>
    <t>Value</t>
  </si>
  <si>
    <t xml:space="preserve">Title:  </t>
  </si>
  <si>
    <t xml:space="preserve"> Personnel</t>
  </si>
  <si>
    <t xml:space="preserve">  Undergraduate Student(s)(0%)</t>
  </si>
  <si>
    <t xml:space="preserve">      Subtotal-Personnel</t>
  </si>
  <si>
    <t xml:space="preserve"> Fringe Benefits</t>
  </si>
  <si>
    <t xml:space="preserve">      Subtotal-Fringe Benefits </t>
  </si>
  <si>
    <t xml:space="preserve"> Total Personnel and Fringe Benefits</t>
  </si>
  <si>
    <t xml:space="preserve">  International Travel</t>
  </si>
  <si>
    <t xml:space="preserve"> Other Direct Costs</t>
  </si>
  <si>
    <t xml:space="preserve">  Consultant </t>
  </si>
  <si>
    <t xml:space="preserve">  Supplies</t>
  </si>
  <si>
    <t xml:space="preserve">  Services </t>
  </si>
  <si>
    <t xml:space="preserve">  Publication/Documentation</t>
  </si>
  <si>
    <t xml:space="preserve">  Other</t>
  </si>
  <si>
    <t xml:space="preserve">      Total All Direct Costs</t>
  </si>
  <si>
    <t xml:space="preserve"> Facilities &amp; Administrative Costs</t>
  </si>
  <si>
    <t>Total Facilities &amp; Administrative Costs</t>
  </si>
  <si>
    <t xml:space="preserve">TOTAL </t>
  </si>
  <si>
    <t>Attach budget justification for each category</t>
  </si>
  <si>
    <t xml:space="preserve">  External Cost Share</t>
  </si>
  <si>
    <t xml:space="preserve">     Entity Name:</t>
  </si>
  <si>
    <t>GRAND TOTAL</t>
  </si>
  <si>
    <t xml:space="preserve">  Tuition &amp; Fees </t>
  </si>
  <si>
    <t xml:space="preserve">Sponsor Name:  </t>
  </si>
  <si>
    <t xml:space="preserve">Start Date:  </t>
  </si>
  <si>
    <t xml:space="preserve">End Date:  </t>
  </si>
  <si>
    <t xml:space="preserve">  Hourly Graduate Student(s)(0%) </t>
  </si>
  <si>
    <t xml:space="preserve">PI: </t>
  </si>
  <si>
    <t>BUDGET ESTIMATE</t>
  </si>
  <si>
    <r>
      <t xml:space="preserve"> </t>
    </r>
    <r>
      <rPr>
        <b/>
        <sz val="10"/>
        <rFont val="Arial"/>
        <family val="2"/>
      </rPr>
      <t xml:space="preserve"> Domestic Travel</t>
    </r>
  </si>
  <si>
    <r>
      <t xml:space="preserve"> </t>
    </r>
    <r>
      <rPr>
        <b/>
        <sz val="10"/>
        <rFont val="Arial"/>
        <family val="2"/>
      </rPr>
      <t xml:space="preserve"> Participant Support Costs</t>
    </r>
  </si>
  <si>
    <r>
      <t xml:space="preserve"> </t>
    </r>
    <r>
      <rPr>
        <b/>
        <sz val="10"/>
        <rFont val="Arial"/>
        <family val="2"/>
      </rPr>
      <t xml:space="preserve">   </t>
    </r>
    <r>
      <rPr>
        <sz val="10"/>
        <rFont val="Arial"/>
        <family val="2"/>
      </rPr>
      <t>Stipends</t>
    </r>
  </si>
  <si>
    <r>
      <t xml:space="preserve"> </t>
    </r>
    <r>
      <rPr>
        <b/>
        <sz val="10"/>
        <rFont val="Arial"/>
        <family val="2"/>
      </rPr>
      <t xml:space="preserve">   </t>
    </r>
    <r>
      <rPr>
        <sz val="10"/>
        <rFont val="Arial"/>
        <family val="2"/>
      </rPr>
      <t>Travel</t>
    </r>
  </si>
  <si>
    <r>
      <t xml:space="preserve"> </t>
    </r>
    <r>
      <rPr>
        <b/>
        <sz val="10"/>
        <rFont val="Arial"/>
        <family val="2"/>
      </rPr>
      <t xml:space="preserve">   </t>
    </r>
    <r>
      <rPr>
        <sz val="10"/>
        <rFont val="Arial"/>
        <family val="2"/>
      </rPr>
      <t>Subsistence</t>
    </r>
  </si>
  <si>
    <r>
      <t xml:space="preserve"> </t>
    </r>
    <r>
      <rPr>
        <b/>
        <sz val="10"/>
        <rFont val="Arial"/>
        <family val="2"/>
      </rPr>
      <t xml:space="preserve">   </t>
    </r>
    <r>
      <rPr>
        <sz val="10"/>
        <rFont val="Arial"/>
        <family val="2"/>
      </rPr>
      <t>Other</t>
    </r>
  </si>
  <si>
    <r>
      <t xml:space="preserve">      </t>
    </r>
    <r>
      <rPr>
        <b/>
        <sz val="10"/>
        <rFont val="Arial"/>
        <family val="2"/>
      </rPr>
      <t>Subtotal-Other Direct Costs</t>
    </r>
  </si>
  <si>
    <r>
      <t xml:space="preserve">  Collectable Rate from Sponsor:  </t>
    </r>
    <r>
      <rPr>
        <b/>
        <sz val="10"/>
        <rFont val="Arial"/>
        <family val="2"/>
      </rPr>
      <t>Enter Rate Requested</t>
    </r>
  </si>
  <si>
    <r>
      <t xml:space="preserve">  Waived on Sponsor Portion </t>
    </r>
    <r>
      <rPr>
        <sz val="8"/>
        <rFont val="Arial"/>
        <family val="2"/>
      </rPr>
      <t>(difference between applicable rate and collectable rate)</t>
    </r>
  </si>
  <si>
    <t>Rate</t>
  </si>
  <si>
    <t xml:space="preserve">  Subawards with IDC </t>
  </si>
  <si>
    <t xml:space="preserve">  Subawards without IDC </t>
  </si>
  <si>
    <t xml:space="preserve">  Domestic Travel</t>
  </si>
  <si>
    <t xml:space="preserve">  Participant Support Costs</t>
  </si>
  <si>
    <t xml:space="preserve">    Stipends</t>
  </si>
  <si>
    <t xml:space="preserve">    Travel</t>
  </si>
  <si>
    <t xml:space="preserve">    Subsistence</t>
  </si>
  <si>
    <t xml:space="preserve">    Other</t>
  </si>
  <si>
    <t xml:space="preserve">      Subtotal-Other Direct Costs</t>
  </si>
  <si>
    <t xml:space="preserve">  Waived on Sponsor Portion (difference between applicable rate and collectable rate)</t>
  </si>
  <si>
    <t xml:space="preserve">Proposal #: </t>
  </si>
  <si>
    <t xml:space="preserve">  54.0% on campus Instruction</t>
  </si>
  <si>
    <t>Budget Summary</t>
  </si>
  <si>
    <t>Funds Requested from sponsor</t>
  </si>
  <si>
    <t>Cost Share</t>
  </si>
  <si>
    <t>Total cost share</t>
  </si>
  <si>
    <t xml:space="preserve">     Modified Total Direct Costs (MTDC)</t>
  </si>
  <si>
    <t xml:space="preserve">  56.5% on campus Organized Research MTRI only</t>
  </si>
  <si>
    <t xml:space="preserve">  90.0% on campus Organized Research for DoD &amp; Industry contracts MTRI only</t>
  </si>
  <si>
    <t xml:space="preserve">  78.0% on campus Organized Research for DoD &amp; Industry contracts only</t>
  </si>
  <si>
    <t xml:space="preserve">  26.0% off campus Organized Research including MTRI, and Instruction and Other Sponsored Activities</t>
  </si>
  <si>
    <t xml:space="preserve">  46.0% off campus Organized Research for DoD &amp; Industry contracts only</t>
  </si>
  <si>
    <t xml:space="preserve">  35.75% on campus Other Sponsored Activities</t>
  </si>
  <si>
    <t xml:space="preserve">  57.0% off campus Organized Research DoD &amp; Industry contracts MTRI only</t>
  </si>
  <si>
    <t xml:space="preserve">  Applicable F &amp; A  Rate:  Enter 56.5, 90, 78, 26, 46, 54, 35.75, 57</t>
  </si>
  <si>
    <t xml:space="preserve">  56.5% on campus Organized Research (includes MTRI)</t>
  </si>
  <si>
    <t>**Calculations will update based on budgets amounts listed above</t>
  </si>
  <si>
    <t>Total Direct Costs</t>
  </si>
  <si>
    <t>Total Indirect Costs</t>
  </si>
  <si>
    <t>Total Sponsor Costs</t>
  </si>
  <si>
    <t>Cost Share - Direct Costs</t>
  </si>
  <si>
    <t>Cost Share - F&amp;A on Direct Costs</t>
  </si>
  <si>
    <t>Cost Share - F&amp;A Waived on Sponsor Portion</t>
  </si>
  <si>
    <t>Cost Share - External</t>
  </si>
  <si>
    <t>Total Project Cost</t>
  </si>
  <si>
    <t>If your project start date is prior to July 1, 2025 please confirm which internal budget to use with your analyst.</t>
  </si>
  <si>
    <t xml:space="preserve">  Temporary (10.1%)</t>
  </si>
  <si>
    <t xml:space="preserve">  Faculty Academic and Other (38.6%)</t>
  </si>
  <si>
    <t xml:space="preserve">  Faculty Summer  (19.4%)</t>
  </si>
  <si>
    <t xml:space="preserve">  Graduate Students (14.7%)</t>
  </si>
  <si>
    <t xml:space="preserve">  Other (38.6%)</t>
  </si>
  <si>
    <t xml:space="preserve">  Faculty summer (19.4%)</t>
  </si>
  <si>
    <t xml:space="preserve">  Faculty academic (38.6%)</t>
  </si>
  <si>
    <t xml:space="preserve">  Temporary (10.1%) </t>
  </si>
  <si>
    <t xml:space="preserve">  Graduate Student(s)(14.7%) M.S. GRA </t>
  </si>
  <si>
    <t xml:space="preserve">  Graduate Student(s)(14.7%) Ph.D. GRA </t>
  </si>
  <si>
    <r>
      <t xml:space="preserve">  </t>
    </r>
    <r>
      <rPr>
        <b/>
        <sz val="10"/>
        <rFont val="Arial"/>
        <family val="2"/>
      </rPr>
      <t xml:space="preserve">Equipment </t>
    </r>
    <r>
      <rPr>
        <b/>
        <sz val="8"/>
        <rFont val="Arial"/>
        <family val="2"/>
      </rPr>
      <t xml:space="preserve"> (items with value </t>
    </r>
    <r>
      <rPr>
        <b/>
        <u/>
        <sz val="8"/>
        <rFont val="Arial"/>
        <family val="2"/>
      </rPr>
      <t>&gt;</t>
    </r>
    <r>
      <rPr>
        <b/>
        <sz val="8"/>
        <rFont val="Arial"/>
        <family val="2"/>
      </rPr>
      <t>$10,000 &amp; life span &gt; 1 year)</t>
    </r>
  </si>
  <si>
    <r>
      <t xml:space="preserve">  </t>
    </r>
    <r>
      <rPr>
        <b/>
        <sz val="10"/>
        <rFont val="Arial"/>
        <family val="2"/>
      </rPr>
      <t>Fabricated/Manufactured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Equipment </t>
    </r>
    <r>
      <rPr>
        <b/>
        <sz val="8"/>
        <rFont val="Arial"/>
        <family val="2"/>
      </rPr>
      <t xml:space="preserve">(constructed unit with value </t>
    </r>
    <r>
      <rPr>
        <b/>
        <u/>
        <sz val="8"/>
        <rFont val="Arial"/>
        <family val="2"/>
      </rPr>
      <t>&gt;</t>
    </r>
    <r>
      <rPr>
        <b/>
        <sz val="8"/>
        <rFont val="Arial"/>
        <family val="2"/>
      </rPr>
      <t>$10,000 and life span &gt; 1 year)</t>
    </r>
  </si>
  <si>
    <r>
      <t xml:space="preserve">  Subcontract rate </t>
    </r>
    <r>
      <rPr>
        <sz val="8"/>
        <rFont val="Arial"/>
        <family val="2"/>
      </rPr>
      <t>(collectable rate applied on first $50,000)</t>
    </r>
  </si>
  <si>
    <t xml:space="preserve">  Equipment  (items with value &gt;$10,000 &amp; life span &gt; 1 year)</t>
  </si>
  <si>
    <t xml:space="preserve">  Fabricated/Manufactured Equipment (constructed unit with value &gt;$10,000 and life span &gt; 1 year)</t>
  </si>
  <si>
    <t xml:space="preserve">  Subcontract rate (collectable rate applied on first $50,000)</t>
  </si>
  <si>
    <t xml:space="preserve">  (total direct less equipment, tuition and fees, subcontract &gt; $50k, and participant support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</si>
</sst>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1" formatCode="_(* #,##0_);_(* \(#,##0\);_(* &quot;-&quot;_);_(@_)"/>
  </numFmts>
  <fonts count="32" x14ac:knownFonts="1">
    <font>
      <sz val="11"/>
      <color theme="1"/>
      <name val="Calibri"/>
      <family val="2"/>
      <scheme val="minor"/>
    </font>
    <font>
      <sz val="10"/>
      <name val="System"/>
      <family val="2"/>
    </font>
    <font>
      <b/>
      <sz val="10"/>
      <name val="System"/>
      <family val="2"/>
    </font>
    <font>
      <sz val="10"/>
      <name val="System"/>
      <family val="2"/>
    </font>
    <font>
      <sz val="10"/>
      <name val="Helvetica"/>
      <family val="2"/>
    </font>
    <font>
      <b/>
      <sz val="10"/>
      <name val="Helvetica"/>
      <family val="2"/>
    </font>
    <font>
      <b/>
      <sz val="12"/>
      <name val="Helvetica"/>
      <family val="2"/>
    </font>
    <font>
      <sz val="12"/>
      <name val="Helvetica"/>
      <family val="2"/>
    </font>
    <font>
      <sz val="10"/>
      <name val="Arial"/>
      <family val="2"/>
    </font>
    <font>
      <sz val="10"/>
      <name val="System"/>
      <family val="2"/>
    </font>
    <font>
      <sz val="10"/>
      <name val="System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2"/>
      <name val="Helvetica"/>
    </font>
    <font>
      <b/>
      <sz val="10"/>
      <color rgb="FFFF0000"/>
      <name val="Arial"/>
      <family val="2"/>
    </font>
    <font>
      <b/>
      <i/>
      <sz val="12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</borders>
  <cellStyleXfs count="15">
    <xf numFmtId="0" fontId="0" fillId="0" borderId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>
      <alignment vertical="top"/>
    </xf>
    <xf numFmtId="0" fontId="8" fillId="0" borderId="0"/>
    <xf numFmtId="0" fontId="3" fillId="0" borderId="0">
      <alignment vertical="top"/>
    </xf>
    <xf numFmtId="0" fontId="9" fillId="0" borderId="0">
      <alignment vertical="top"/>
    </xf>
    <xf numFmtId="0" fontId="1" fillId="0" borderId="0">
      <alignment vertical="top"/>
    </xf>
    <xf numFmtId="0" fontId="10" fillId="0" borderId="0">
      <alignment vertical="top"/>
    </xf>
    <xf numFmtId="10" fontId="3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20">
    <xf numFmtId="0" fontId="0" fillId="0" borderId="0" xfId="0"/>
    <xf numFmtId="5" fontId="4" fillId="0" borderId="1" xfId="3" applyFont="1" applyFill="1" applyBorder="1"/>
    <xf numFmtId="0" fontId="9" fillId="0" borderId="1" xfId="9" applyBorder="1" applyAlignment="1"/>
    <xf numFmtId="0" fontId="4" fillId="0" borderId="1" xfId="9" applyFont="1" applyBorder="1" applyAlignment="1"/>
    <xf numFmtId="0" fontId="5" fillId="0" borderId="1" xfId="9" applyFont="1" applyBorder="1" applyAlignment="1">
      <alignment horizontal="center"/>
    </xf>
    <xf numFmtId="5" fontId="5" fillId="0" borderId="1" xfId="3" applyFont="1" applyFill="1" applyBorder="1" applyAlignment="1">
      <alignment horizontal="center"/>
    </xf>
    <xf numFmtId="5" fontId="7" fillId="0" borderId="1" xfId="3" applyFont="1" applyFill="1" applyBorder="1"/>
    <xf numFmtId="5" fontId="6" fillId="0" borderId="1" xfId="3" applyFont="1" applyFill="1" applyBorder="1"/>
    <xf numFmtId="0" fontId="2" fillId="0" borderId="1" xfId="9" applyFont="1" applyBorder="1" applyAlignment="1"/>
    <xf numFmtId="0" fontId="7" fillId="0" borderId="1" xfId="9" applyFont="1" applyBorder="1" applyAlignment="1"/>
    <xf numFmtId="0" fontId="7" fillId="0" borderId="1" xfId="9" applyFont="1" applyBorder="1" applyAlignment="1">
      <alignment horizontal="center"/>
    </xf>
    <xf numFmtId="0" fontId="7" fillId="0" borderId="1" xfId="9" applyFont="1" applyBorder="1" applyAlignment="1" applyProtection="1">
      <alignment horizontal="center"/>
      <protection locked="0"/>
    </xf>
    <xf numFmtId="41" fontId="7" fillId="0" borderId="1" xfId="3" applyNumberFormat="1" applyFont="1" applyFill="1" applyBorder="1" applyProtection="1"/>
    <xf numFmtId="41" fontId="4" fillId="0" borderId="1" xfId="3" applyNumberFormat="1" applyFont="1" applyFill="1" applyBorder="1" applyProtection="1"/>
    <xf numFmtId="41" fontId="9" fillId="0" borderId="1" xfId="9" applyNumberFormat="1" applyBorder="1" applyAlignment="1"/>
    <xf numFmtId="41" fontId="4" fillId="0" borderId="1" xfId="13" applyNumberFormat="1" applyFont="1" applyFill="1" applyBorder="1" applyProtection="1"/>
    <xf numFmtId="41" fontId="7" fillId="0" borderId="1" xfId="3" applyNumberFormat="1" applyFont="1" applyFill="1" applyBorder="1" applyProtection="1">
      <protection locked="0"/>
    </xf>
    <xf numFmtId="41" fontId="7" fillId="0" borderId="1" xfId="3" applyNumberFormat="1" applyFont="1" applyFill="1" applyBorder="1"/>
    <xf numFmtId="41" fontId="6" fillId="0" borderId="1" xfId="3" applyNumberFormat="1" applyFont="1" applyFill="1" applyBorder="1"/>
    <xf numFmtId="41" fontId="7" fillId="0" borderId="1" xfId="9" applyNumberFormat="1" applyFont="1" applyBorder="1" applyAlignment="1"/>
    <xf numFmtId="41" fontId="4" fillId="0" borderId="1" xfId="3" applyNumberFormat="1" applyFont="1" applyFill="1" applyBorder="1"/>
    <xf numFmtId="41" fontId="4" fillId="0" borderId="1" xfId="13" applyNumberFormat="1" applyFont="1" applyFill="1" applyBorder="1"/>
    <xf numFmtId="41" fontId="7" fillId="4" borderId="1" xfId="3" applyNumberFormat="1" applyFont="1" applyFill="1" applyBorder="1" applyProtection="1">
      <protection locked="0"/>
    </xf>
    <xf numFmtId="41" fontId="7" fillId="0" borderId="2" xfId="3" applyNumberFormat="1" applyFont="1" applyFill="1" applyBorder="1"/>
    <xf numFmtId="41" fontId="6" fillId="0" borderId="3" xfId="3" applyNumberFormat="1" applyFont="1" applyFill="1" applyBorder="1"/>
    <xf numFmtId="41" fontId="7" fillId="0" borderId="3" xfId="3" applyNumberFormat="1" applyFont="1" applyFill="1" applyBorder="1" applyProtection="1">
      <protection locked="0"/>
    </xf>
    <xf numFmtId="41" fontId="7" fillId="3" borderId="1" xfId="3" applyNumberFormat="1" applyFont="1" applyFill="1" applyBorder="1" applyProtection="1">
      <protection locked="0"/>
    </xf>
    <xf numFmtId="41" fontId="7" fillId="3" borderId="3" xfId="3" applyNumberFormat="1" applyFont="1" applyFill="1" applyBorder="1" applyProtection="1">
      <protection locked="0"/>
    </xf>
    <xf numFmtId="0" fontId="8" fillId="0" borderId="1" xfId="9" applyFont="1" applyBorder="1" applyAlignment="1">
      <alignment horizontal="left"/>
    </xf>
    <xf numFmtId="5" fontId="8" fillId="0" borderId="1" xfId="3" applyFont="1" applyFill="1" applyBorder="1" applyProtection="1"/>
    <xf numFmtId="0" fontId="8" fillId="0" borderId="1" xfId="9" applyFont="1" applyBorder="1" applyAlignment="1"/>
    <xf numFmtId="0" fontId="11" fillId="0" borderId="1" xfId="9" applyFont="1" applyBorder="1" applyAlignment="1">
      <alignment horizontal="center"/>
    </xf>
    <xf numFmtId="5" fontId="11" fillId="0" borderId="1" xfId="3" applyFont="1" applyFill="1" applyBorder="1" applyAlignment="1" applyProtection="1">
      <alignment horizontal="center"/>
    </xf>
    <xf numFmtId="41" fontId="12" fillId="0" borderId="1" xfId="3" applyNumberFormat="1" applyFont="1" applyFill="1" applyBorder="1" applyProtection="1"/>
    <xf numFmtId="41" fontId="13" fillId="0" borderId="1" xfId="3" applyNumberFormat="1" applyFont="1" applyFill="1" applyBorder="1" applyProtection="1"/>
    <xf numFmtId="0" fontId="11" fillId="0" borderId="1" xfId="9" applyFont="1" applyBorder="1" applyAlignment="1"/>
    <xf numFmtId="41" fontId="12" fillId="0" borderId="1" xfId="9" applyNumberFormat="1" applyFont="1" applyBorder="1" applyAlignment="1"/>
    <xf numFmtId="41" fontId="12" fillId="2" borderId="1" xfId="3" applyNumberFormat="1" applyFont="1" applyFill="1" applyBorder="1" applyProtection="1"/>
    <xf numFmtId="41" fontId="8" fillId="0" borderId="1" xfId="3" applyNumberFormat="1" applyFont="1" applyFill="1" applyBorder="1" applyProtection="1"/>
    <xf numFmtId="41" fontId="8" fillId="0" borderId="1" xfId="9" applyNumberFormat="1" applyFont="1" applyBorder="1" applyAlignment="1"/>
    <xf numFmtId="5" fontId="13" fillId="0" borderId="1" xfId="3" applyFont="1" applyFill="1" applyBorder="1" applyProtection="1"/>
    <xf numFmtId="5" fontId="12" fillId="0" borderId="1" xfId="3" applyFont="1" applyFill="1" applyBorder="1" applyProtection="1"/>
    <xf numFmtId="0" fontId="12" fillId="0" borderId="1" xfId="9" applyFont="1" applyBorder="1" applyAlignment="1"/>
    <xf numFmtId="0" fontId="12" fillId="0" borderId="1" xfId="9" applyFont="1" applyBorder="1" applyAlignment="1">
      <alignment horizontal="center"/>
    </xf>
    <xf numFmtId="41" fontId="12" fillId="3" borderId="1" xfId="3" applyNumberFormat="1" applyFont="1" applyFill="1" applyBorder="1" applyProtection="1"/>
    <xf numFmtId="41" fontId="8" fillId="0" borderId="1" xfId="13" applyNumberFormat="1" applyFont="1" applyFill="1" applyBorder="1" applyProtection="1"/>
    <xf numFmtId="5" fontId="8" fillId="0" borderId="1" xfId="3" applyFont="1" applyFill="1" applyBorder="1"/>
    <xf numFmtId="0" fontId="11" fillId="0" borderId="1" xfId="9" applyFont="1" applyBorder="1" applyAlignment="1">
      <alignment horizontal="left"/>
    </xf>
    <xf numFmtId="0" fontId="14" fillId="0" borderId="0" xfId="0" applyFont="1"/>
    <xf numFmtId="0" fontId="15" fillId="0" borderId="1" xfId="9" applyFont="1" applyBorder="1" applyAlignment="1" applyProtection="1">
      <protection locked="0"/>
    </xf>
    <xf numFmtId="0" fontId="8" fillId="0" borderId="1" xfId="10" applyFont="1" applyBorder="1" applyAlignment="1"/>
    <xf numFmtId="0" fontId="16" fillId="0" borderId="1" xfId="9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19" fillId="0" borderId="1" xfId="9" applyFont="1" applyBorder="1" applyAlignment="1"/>
    <xf numFmtId="5" fontId="11" fillId="0" borderId="1" xfId="3" applyFont="1" applyFill="1" applyBorder="1" applyAlignment="1">
      <alignment horizontal="center"/>
    </xf>
    <xf numFmtId="41" fontId="12" fillId="0" borderId="1" xfId="3" applyNumberFormat="1" applyFont="1" applyFill="1" applyBorder="1" applyProtection="1">
      <protection locked="0"/>
    </xf>
    <xf numFmtId="41" fontId="12" fillId="0" borderId="1" xfId="3" applyNumberFormat="1" applyFont="1" applyFill="1" applyBorder="1"/>
    <xf numFmtId="41" fontId="13" fillId="0" borderId="1" xfId="3" applyNumberFormat="1" applyFont="1" applyFill="1" applyBorder="1"/>
    <xf numFmtId="41" fontId="12" fillId="3" borderId="1" xfId="3" applyNumberFormat="1" applyFont="1" applyFill="1" applyBorder="1" applyProtection="1">
      <protection locked="0"/>
    </xf>
    <xf numFmtId="41" fontId="12" fillId="3" borderId="1" xfId="3" applyNumberFormat="1" applyFont="1" applyFill="1" applyBorder="1"/>
    <xf numFmtId="41" fontId="13" fillId="0" borderId="3" xfId="3" applyNumberFormat="1" applyFont="1" applyFill="1" applyBorder="1"/>
    <xf numFmtId="41" fontId="12" fillId="0" borderId="3" xfId="3" applyNumberFormat="1" applyFont="1" applyFill="1" applyBorder="1" applyProtection="1">
      <protection locked="0"/>
    </xf>
    <xf numFmtId="41" fontId="8" fillId="0" borderId="1" xfId="3" applyNumberFormat="1" applyFont="1" applyFill="1" applyBorder="1"/>
    <xf numFmtId="5" fontId="13" fillId="0" borderId="1" xfId="3" applyFont="1" applyFill="1" applyBorder="1"/>
    <xf numFmtId="5" fontId="12" fillId="0" borderId="1" xfId="3" applyFont="1" applyFill="1" applyBorder="1"/>
    <xf numFmtId="41" fontId="12" fillId="0" borderId="2" xfId="3" applyNumberFormat="1" applyFont="1" applyFill="1" applyBorder="1"/>
    <xf numFmtId="41" fontId="8" fillId="0" borderId="1" xfId="13" applyNumberFormat="1" applyFont="1" applyFill="1" applyBorder="1"/>
    <xf numFmtId="41" fontId="12" fillId="4" borderId="1" xfId="3" applyNumberFormat="1" applyFont="1" applyFill="1" applyBorder="1" applyProtection="1">
      <protection locked="0"/>
    </xf>
    <xf numFmtId="41" fontId="12" fillId="3" borderId="3" xfId="3" applyNumberFormat="1" applyFont="1" applyFill="1" applyBorder="1" applyProtection="1">
      <protection locked="0"/>
    </xf>
    <xf numFmtId="41" fontId="12" fillId="3" borderId="3" xfId="3" applyNumberFormat="1" applyFont="1" applyFill="1" applyBorder="1" applyProtection="1"/>
    <xf numFmtId="0" fontId="8" fillId="0" borderId="1" xfId="9" applyFont="1" applyBorder="1" applyAlignment="1" applyProtection="1">
      <alignment horizontal="left"/>
      <protection locked="0"/>
    </xf>
    <xf numFmtId="0" fontId="20" fillId="0" borderId="1" xfId="9" applyFont="1" applyBorder="1" applyAlignment="1" applyProtection="1">
      <alignment horizontal="left"/>
      <protection locked="0"/>
    </xf>
    <xf numFmtId="0" fontId="21" fillId="0" borderId="1" xfId="9" applyFont="1" applyBorder="1" applyAlignment="1" applyProtection="1">
      <alignment horizontal="left"/>
      <protection locked="0"/>
    </xf>
    <xf numFmtId="0" fontId="11" fillId="0" borderId="1" xfId="9" applyFont="1" applyBorder="1" applyAlignment="1" applyProtection="1">
      <alignment horizontal="left"/>
      <protection locked="0"/>
    </xf>
    <xf numFmtId="0" fontId="8" fillId="0" borderId="1" xfId="9" applyFont="1" applyBorder="1" applyAlignment="1" applyProtection="1">
      <protection locked="0"/>
    </xf>
    <xf numFmtId="5" fontId="8" fillId="0" borderId="1" xfId="3" applyFont="1" applyFill="1" applyBorder="1" applyProtection="1">
      <protection locked="0"/>
    </xf>
    <xf numFmtId="5" fontId="11" fillId="0" borderId="1" xfId="3" applyFont="1" applyFill="1" applyBorder="1" applyProtection="1">
      <protection locked="0"/>
    </xf>
    <xf numFmtId="5" fontId="4" fillId="0" borderId="1" xfId="3" applyFont="1" applyFill="1" applyBorder="1" applyProtection="1">
      <protection locked="0"/>
    </xf>
    <xf numFmtId="0" fontId="9" fillId="0" borderId="1" xfId="9" applyBorder="1" applyAlignment="1" applyProtection="1">
      <protection locked="0"/>
    </xf>
    <xf numFmtId="5" fontId="5" fillId="0" borderId="1" xfId="3" applyFont="1" applyFill="1" applyBorder="1" applyProtection="1">
      <protection locked="0"/>
    </xf>
    <xf numFmtId="5" fontId="11" fillId="0" borderId="3" xfId="3" applyFont="1" applyFill="1" applyBorder="1" applyProtection="1">
      <protection locked="0"/>
    </xf>
    <xf numFmtId="5" fontId="8" fillId="0" borderId="3" xfId="3" applyFont="1" applyFill="1" applyBorder="1" applyProtection="1">
      <protection locked="0"/>
    </xf>
    <xf numFmtId="5" fontId="8" fillId="0" borderId="3" xfId="3" applyFont="1" applyFill="1" applyBorder="1"/>
    <xf numFmtId="0" fontId="8" fillId="0" borderId="5" xfId="9" applyFont="1" applyBorder="1" applyAlignment="1" applyProtection="1">
      <protection locked="0"/>
    </xf>
    <xf numFmtId="5" fontId="8" fillId="0" borderId="5" xfId="3" applyFont="1" applyFill="1" applyBorder="1" applyProtection="1">
      <protection locked="0"/>
    </xf>
    <xf numFmtId="0" fontId="22" fillId="3" borderId="11" xfId="0" applyFont="1" applyFill="1" applyBorder="1"/>
    <xf numFmtId="0" fontId="23" fillId="3" borderId="11" xfId="0" applyFont="1" applyFill="1" applyBorder="1"/>
    <xf numFmtId="0" fontId="24" fillId="3" borderId="11" xfId="0" applyFont="1" applyFill="1" applyBorder="1" applyAlignment="1">
      <alignment horizontal="left" indent="3"/>
    </xf>
    <xf numFmtId="0" fontId="23" fillId="3" borderId="11" xfId="0" applyFont="1" applyFill="1" applyBorder="1" applyAlignment="1">
      <alignment horizontal="left" indent="1"/>
    </xf>
    <xf numFmtId="0" fontId="24" fillId="3" borderId="11" xfId="0" applyFont="1" applyFill="1" applyBorder="1"/>
    <xf numFmtId="0" fontId="24" fillId="3" borderId="11" xfId="0" applyFont="1" applyFill="1" applyBorder="1" applyAlignment="1">
      <alignment horizontal="left" indent="5"/>
    </xf>
    <xf numFmtId="0" fontId="24" fillId="3" borderId="13" xfId="0" applyFont="1" applyFill="1" applyBorder="1" applyAlignment="1">
      <alignment horizontal="left" indent="5"/>
    </xf>
    <xf numFmtId="0" fontId="23" fillId="3" borderId="14" xfId="0" applyFont="1" applyFill="1" applyBorder="1" applyAlignment="1">
      <alignment horizontal="left" indent="3"/>
    </xf>
    <xf numFmtId="0" fontId="24" fillId="3" borderId="15" xfId="0" applyFont="1" applyFill="1" applyBorder="1"/>
    <xf numFmtId="0" fontId="23" fillId="3" borderId="6" xfId="0" applyFont="1" applyFill="1" applyBorder="1"/>
    <xf numFmtId="0" fontId="25" fillId="3" borderId="8" xfId="9" applyFont="1" applyFill="1" applyBorder="1" applyAlignment="1"/>
    <xf numFmtId="5" fontId="11" fillId="3" borderId="9" xfId="3" applyFont="1" applyFill="1" applyBorder="1" applyProtection="1"/>
    <xf numFmtId="5" fontId="11" fillId="3" borderId="10" xfId="3" applyFont="1" applyFill="1" applyBorder="1" applyProtection="1"/>
    <xf numFmtId="5" fontId="23" fillId="3" borderId="1" xfId="3" applyFont="1" applyFill="1" applyBorder="1" applyProtection="1"/>
    <xf numFmtId="5" fontId="11" fillId="3" borderId="12" xfId="3" applyFont="1" applyFill="1" applyBorder="1" applyProtection="1"/>
    <xf numFmtId="5" fontId="24" fillId="3" borderId="1" xfId="3" applyFont="1" applyFill="1" applyBorder="1" applyProtection="1"/>
    <xf numFmtId="5" fontId="8" fillId="3" borderId="12" xfId="3" applyFont="1" applyFill="1" applyBorder="1" applyProtection="1"/>
    <xf numFmtId="41" fontId="24" fillId="3" borderId="1" xfId="3" applyNumberFormat="1" applyFont="1" applyFill="1" applyBorder="1" applyProtection="1"/>
    <xf numFmtId="41" fontId="24" fillId="3" borderId="4" xfId="3" applyNumberFormat="1" applyFont="1" applyFill="1" applyBorder="1" applyProtection="1"/>
    <xf numFmtId="41" fontId="23" fillId="3" borderId="2" xfId="3" applyNumberFormat="1" applyFont="1" applyFill="1" applyBorder="1" applyProtection="1"/>
    <xf numFmtId="5" fontId="24" fillId="3" borderId="5" xfId="3" applyFont="1" applyFill="1" applyBorder="1" applyProtection="1"/>
    <xf numFmtId="41" fontId="23" fillId="3" borderId="7" xfId="3" applyNumberFormat="1" applyFont="1" applyFill="1" applyBorder="1" applyProtection="1"/>
    <xf numFmtId="0" fontId="8" fillId="3" borderId="16" xfId="9" applyFont="1" applyFill="1" applyBorder="1" applyAlignment="1"/>
    <xf numFmtId="5" fontId="8" fillId="3" borderId="17" xfId="3" applyFont="1" applyFill="1" applyBorder="1" applyProtection="1"/>
    <xf numFmtId="5" fontId="8" fillId="3" borderId="18" xfId="3" applyFont="1" applyFill="1" applyBorder="1" applyProtection="1"/>
    <xf numFmtId="0" fontId="8" fillId="0" borderId="1" xfId="10" applyFont="1" applyBorder="1" applyAlignment="1" applyProtection="1">
      <protection locked="0"/>
    </xf>
    <xf numFmtId="0" fontId="23" fillId="0" borderId="1" xfId="0" applyFont="1" applyBorder="1"/>
    <xf numFmtId="0" fontId="26" fillId="0" borderId="1" xfId="9" applyFont="1" applyBorder="1" applyAlignment="1">
      <alignment horizontal="left"/>
    </xf>
    <xf numFmtId="41" fontId="27" fillId="0" borderId="1" xfId="3" applyNumberFormat="1" applyFont="1" applyFill="1" applyBorder="1"/>
    <xf numFmtId="5" fontId="28" fillId="0" borderId="1" xfId="3" applyFont="1" applyFill="1" applyBorder="1" applyProtection="1"/>
    <xf numFmtId="0" fontId="14" fillId="5" borderId="0" xfId="0" applyFont="1" applyFill="1"/>
    <xf numFmtId="0" fontId="29" fillId="6" borderId="0" xfId="0" applyFont="1" applyFill="1"/>
    <xf numFmtId="5" fontId="11" fillId="6" borderId="1" xfId="3" applyFont="1" applyFill="1" applyBorder="1"/>
    <xf numFmtId="0" fontId="31" fillId="0" borderId="1" xfId="14" applyFont="1" applyBorder="1" applyAlignment="1" applyProtection="1">
      <alignment horizontal="left"/>
      <protection locked="0"/>
    </xf>
  </cellXfs>
  <cellStyles count="15">
    <cellStyle name="Comma0" xfId="1" xr:uid="{00000000-0005-0000-0000-000000000000}"/>
    <cellStyle name="Currency0" xfId="2" xr:uid="{00000000-0005-0000-0000-000001000000}"/>
    <cellStyle name="Currency0 2" xfId="3" xr:uid="{00000000-0005-0000-0000-000002000000}"/>
    <cellStyle name="Date" xfId="4" xr:uid="{00000000-0005-0000-0000-000003000000}"/>
    <cellStyle name="Fixed" xfId="5" xr:uid="{00000000-0005-0000-0000-000004000000}"/>
    <cellStyle name="Hyperlink" xfId="14" builtinId="8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Normal 5 2" xfId="10" xr:uid="{00000000-0005-0000-0000-00000A000000}"/>
    <cellStyle name="Normal 6" xfId="11" xr:uid="{00000000-0005-0000-0000-00000B000000}"/>
    <cellStyle name="Percent 2" xfId="12" xr:uid="{00000000-0005-0000-0000-00000C000000}"/>
    <cellStyle name="Percent 3" xfId="13" xr:uid="{00000000-0005-0000-0000-00000D000000}"/>
  </cellStyles>
  <dxfs count="58"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u.edu/research/references/facts-figures/pdf/gratuitiontable.pdf" TargetMode="External"/><Relationship Id="rId2" Type="http://schemas.openxmlformats.org/officeDocument/2006/relationships/hyperlink" Target="http://www.mtu.edu/hr/supervisors-admins/hiring/docs/contractor-questionnaire.pdf" TargetMode="External"/><Relationship Id="rId1" Type="http://schemas.openxmlformats.org/officeDocument/2006/relationships/hyperlink" Target="http://www.mtu.edu/research/references/facts-figures/pdf/grastipendtable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mtu.edu/research/references/facts-figures/pdf/grastipendtable.pdf" TargetMode="External"/><Relationship Id="rId4" Type="http://schemas.openxmlformats.org/officeDocument/2006/relationships/hyperlink" Target="https://www.mtu.edu/research/sponsored-programs/subaward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mtu.edu/research/references/facts-figures/pdf/grastipendtable.pdf" TargetMode="External"/><Relationship Id="rId1" Type="http://schemas.openxmlformats.org/officeDocument/2006/relationships/hyperlink" Target="http://www.mtu.edu/research/references/facts-figures/pdf/grastipendtable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mtu.edu/research/references/facts-figures/pdf/grastipendtable.pdf" TargetMode="External"/><Relationship Id="rId1" Type="http://schemas.openxmlformats.org/officeDocument/2006/relationships/hyperlink" Target="http://www.mtu.edu/research/references/facts-figures/pdf/grastipendtable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mtu.edu/research/references/facts-figures/pdf/grastipendtable.pdf" TargetMode="External"/><Relationship Id="rId1" Type="http://schemas.openxmlformats.org/officeDocument/2006/relationships/hyperlink" Target="http://www.mtu.edu/research/references/facts-figures/pdf/grastipendtabl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mtu.edu/research/references/facts-figures/pdf/grastipendtable.pdf" TargetMode="External"/><Relationship Id="rId1" Type="http://schemas.openxmlformats.org/officeDocument/2006/relationships/hyperlink" Target="http://www.mtu.edu/research/references/facts-figures/pdf/grastipendtable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mtu.edu/research/references/facts-figures/pdf/grastipendtable.pdf" TargetMode="External"/><Relationship Id="rId1" Type="http://schemas.openxmlformats.org/officeDocument/2006/relationships/hyperlink" Target="http://www.mtu.edu/research/references/facts-figures/pdf/grastipendtable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mtu.edu/research/references/facts-figures/pdf/grastipendtable.pdf" TargetMode="External"/><Relationship Id="rId1" Type="http://schemas.openxmlformats.org/officeDocument/2006/relationships/hyperlink" Target="http://www.mtu.edu/research/references/facts-figures/pdf/grastipendtable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mtu.edu/research/references/facts-figures/pdf/grastipendtable.pdf" TargetMode="External"/><Relationship Id="rId1" Type="http://schemas.openxmlformats.org/officeDocument/2006/relationships/hyperlink" Target="http://www.mtu.edu/research/references/facts-figures/pdf/grastipendt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U127"/>
  <sheetViews>
    <sheetView zoomScale="90" zoomScaleNormal="90" workbookViewId="0">
      <pane ySplit="9" topLeftCell="A10" activePane="bottomLeft" state="frozen"/>
      <selection pane="bottomLeft" activeCell="A71" sqref="A71"/>
    </sheetView>
  </sheetViews>
  <sheetFormatPr defaultColWidth="9.28515625" defaultRowHeight="12.75" x14ac:dyDescent="0.2"/>
  <cols>
    <col min="1" max="1" width="89.28515625" style="30" customWidth="1"/>
    <col min="2" max="11" width="13.28515625" style="46" customWidth="1"/>
    <col min="12" max="12" width="16.42578125" style="46" customWidth="1"/>
    <col min="13" max="13" width="13.28515625" style="30" customWidth="1"/>
    <col min="14" max="14" width="15.28515625" style="30" customWidth="1"/>
    <col min="15" max="16384" width="9.28515625" style="30"/>
  </cols>
  <sheetData>
    <row r="1" spans="1:14" ht="15" x14ac:dyDescent="0.2">
      <c r="A1" s="117" t="s">
        <v>87</v>
      </c>
      <c r="B1" s="118"/>
      <c r="C1" s="118"/>
    </row>
    <row r="2" spans="1:14" ht="6" customHeight="1" x14ac:dyDescent="0.2"/>
    <row r="3" spans="1:14" x14ac:dyDescent="0.2">
      <c r="A3" s="47" t="str">
        <f>Master!A1</f>
        <v>BUDGET ESTIMATE</v>
      </c>
      <c r="B3" s="115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4" x14ac:dyDescent="0.2">
      <c r="A4" s="72" t="s">
        <v>40</v>
      </c>
      <c r="B4" s="31" t="s">
        <v>0</v>
      </c>
      <c r="C4" s="31" t="s">
        <v>1</v>
      </c>
      <c r="D4" s="31" t="s">
        <v>0</v>
      </c>
      <c r="E4" s="31" t="s">
        <v>1</v>
      </c>
      <c r="F4" s="31" t="s">
        <v>0</v>
      </c>
      <c r="G4" s="31" t="s">
        <v>1</v>
      </c>
      <c r="H4" s="31" t="s">
        <v>0</v>
      </c>
      <c r="I4" s="31" t="s">
        <v>1</v>
      </c>
      <c r="J4" s="31" t="s">
        <v>0</v>
      </c>
      <c r="K4" s="31" t="s">
        <v>1</v>
      </c>
      <c r="L4" s="31" t="s">
        <v>2</v>
      </c>
      <c r="M4" s="31" t="s">
        <v>2</v>
      </c>
      <c r="N4" s="31" t="s">
        <v>2</v>
      </c>
    </row>
    <row r="5" spans="1:14" x14ac:dyDescent="0.2">
      <c r="A5" s="72" t="s">
        <v>62</v>
      </c>
      <c r="B5" s="31" t="s">
        <v>4</v>
      </c>
      <c r="C5" s="31" t="s">
        <v>5</v>
      </c>
      <c r="D5" s="31" t="s">
        <v>4</v>
      </c>
      <c r="E5" s="31" t="s">
        <v>5</v>
      </c>
      <c r="F5" s="31" t="s">
        <v>4</v>
      </c>
      <c r="G5" s="31" t="s">
        <v>5</v>
      </c>
      <c r="H5" s="31" t="s">
        <v>4</v>
      </c>
      <c r="I5" s="31" t="s">
        <v>5</v>
      </c>
      <c r="J5" s="31" t="s">
        <v>4</v>
      </c>
      <c r="K5" s="31" t="s">
        <v>5</v>
      </c>
      <c r="L5" s="31" t="s">
        <v>0</v>
      </c>
      <c r="M5" s="31" t="s">
        <v>1</v>
      </c>
      <c r="N5" s="31" t="s">
        <v>6</v>
      </c>
    </row>
    <row r="6" spans="1:14" ht="15" customHeight="1" x14ac:dyDescent="0.2">
      <c r="A6" s="72" t="s">
        <v>36</v>
      </c>
      <c r="B6" s="32" t="s">
        <v>7</v>
      </c>
      <c r="C6" s="32" t="s">
        <v>7</v>
      </c>
      <c r="D6" s="32" t="s">
        <v>8</v>
      </c>
      <c r="E6" s="32" t="s">
        <v>8</v>
      </c>
      <c r="F6" s="32" t="s">
        <v>9</v>
      </c>
      <c r="G6" s="32" t="s">
        <v>9</v>
      </c>
      <c r="H6" s="32" t="s">
        <v>10</v>
      </c>
      <c r="I6" s="32" t="s">
        <v>10</v>
      </c>
      <c r="J6" s="32" t="s">
        <v>11</v>
      </c>
      <c r="K6" s="32" t="s">
        <v>11</v>
      </c>
      <c r="L6" s="32" t="s">
        <v>4</v>
      </c>
      <c r="M6" s="32" t="s">
        <v>5</v>
      </c>
      <c r="N6" s="32" t="s">
        <v>12</v>
      </c>
    </row>
    <row r="7" spans="1:14" ht="14.25" customHeight="1" x14ac:dyDescent="0.2">
      <c r="A7" s="72" t="s">
        <v>13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4.25" customHeight="1" x14ac:dyDescent="0.2">
      <c r="A8" s="72" t="s">
        <v>37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ht="14.25" customHeight="1" x14ac:dyDescent="0.2">
      <c r="A9" s="72" t="s">
        <v>38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x14ac:dyDescent="0.2">
      <c r="A10" s="47" t="str">
        <f>Master!A8</f>
        <v xml:space="preserve"> Personnel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29"/>
    </row>
    <row r="11" spans="1:14" ht="15" x14ac:dyDescent="0.2">
      <c r="A11" s="71" t="str">
        <f>Master!A9</f>
        <v xml:space="preserve">  Faculty summer (19.4%)</v>
      </c>
      <c r="B11" s="33">
        <f>'Tab #1'!B9+'Tab #2'!B9+'Tab #3'!B9+'Tab #4'!B9+'Tab #5'!B9+'Tab #6'!B9+'Tab #7'!B9+'Tab #8'!B9</f>
        <v>0</v>
      </c>
      <c r="C11" s="33">
        <f>'Tab #1'!C9+'Tab #2'!C9+'Tab #3'!C9+'Tab #4'!C9+'Tab #5'!C9+'Tab #6'!C9+'Tab #7'!C9+'Tab #8'!C9</f>
        <v>0</v>
      </c>
      <c r="D11" s="33">
        <f>'Tab #1'!D9+'Tab #2'!D9+'Tab #3'!D9+'Tab #4'!D9+'Tab #5'!D9+'Tab #6'!D9+'Tab #7'!D9+'Tab #8'!D9</f>
        <v>0</v>
      </c>
      <c r="E11" s="33">
        <f>'Tab #1'!E9+'Tab #2'!E9+'Tab #3'!E9+'Tab #4'!E9+'Tab #5'!E9+'Tab #6'!E9+'Tab #7'!E9+'Tab #8'!E9</f>
        <v>0</v>
      </c>
      <c r="F11" s="33">
        <f>'Tab #1'!F9+'Tab #2'!F9+'Tab #3'!F9+'Tab #4'!F9+'Tab #5'!F9+'Tab #6'!F9+'Tab #7'!F9+'Tab #8'!F9</f>
        <v>0</v>
      </c>
      <c r="G11" s="33">
        <f>'Tab #1'!G9+'Tab #2'!G9+'Tab #3'!G9+'Tab #4'!G9+'Tab #5'!G9+'Tab #6'!G9+'Tab #7'!G9+'Tab #8'!G9</f>
        <v>0</v>
      </c>
      <c r="H11" s="33">
        <f>'Tab #1'!H9+'Tab #2'!H9+'Tab #3'!H9+'Tab #4'!H9+'Tab #5'!H9+'Tab #6'!H9+'Tab #7'!H9+'Tab #8'!H9</f>
        <v>0</v>
      </c>
      <c r="I11" s="33">
        <f>'Tab #1'!I9+'Tab #2'!I9+'Tab #3'!I9+'Tab #4'!I9+'Tab #5'!I9+'Tab #6'!I9+'Tab #7'!I9+'Tab #8'!I9</f>
        <v>0</v>
      </c>
      <c r="J11" s="33">
        <f>'Tab #1'!J9+'Tab #2'!J9+'Tab #3'!J9+'Tab #4'!J9+'Tab #5'!J9+'Tab #6'!J9+'Tab #7'!J9+'Tab #8'!J9</f>
        <v>0</v>
      </c>
      <c r="K11" s="33">
        <f>'Tab #1'!K9+'Tab #2'!K9+'Tab #3'!K9+'Tab #4'!K9+'Tab #5'!K9+'Tab #6'!K9+'Tab #7'!K9+'Tab #8'!K9</f>
        <v>0</v>
      </c>
      <c r="L11" s="33">
        <f t="shared" ref="L11:M33" si="0">SUM(B11,D11,F11,H11,J11)</f>
        <v>0</v>
      </c>
      <c r="M11" s="33">
        <f t="shared" si="0"/>
        <v>0</v>
      </c>
      <c r="N11" s="33">
        <f t="shared" ref="N11:N35" si="1">SUM(L11,M11)</f>
        <v>0</v>
      </c>
    </row>
    <row r="12" spans="1:14" ht="15" x14ac:dyDescent="0.2">
      <c r="A12" s="71" t="str">
        <f>Master!A10</f>
        <v xml:space="preserve">  Faculty academic (38.6%)</v>
      </c>
      <c r="B12" s="33">
        <f>'Tab #1'!B10+'Tab #2'!B10+'Tab #3'!B10+'Tab #4'!B10+'Tab #5'!B10+'Tab #6'!B10+'Tab #7'!B10+'Tab #8'!B10</f>
        <v>0</v>
      </c>
      <c r="C12" s="33">
        <f>'Tab #1'!C10+'Tab #2'!C10+'Tab #3'!C10+'Tab #4'!C10+'Tab #5'!C10+'Tab #6'!C10+'Tab #7'!C10+'Tab #8'!C10</f>
        <v>0</v>
      </c>
      <c r="D12" s="33">
        <f>'Tab #1'!D10+'Tab #2'!D10+'Tab #3'!D10+'Tab #4'!D10+'Tab #5'!D10+'Tab #6'!D10+'Tab #7'!D10+'Tab #8'!D10</f>
        <v>0</v>
      </c>
      <c r="E12" s="33">
        <f>'Tab #1'!E10+'Tab #2'!E10+'Tab #3'!E10+'Tab #4'!E10+'Tab #5'!E10+'Tab #6'!E10+'Tab #7'!E10+'Tab #8'!E10</f>
        <v>0</v>
      </c>
      <c r="F12" s="33">
        <f>'Tab #1'!F10+'Tab #2'!F10+'Tab #3'!F10+'Tab #4'!F10+'Tab #5'!F10+'Tab #6'!F10+'Tab #7'!F10+'Tab #8'!F10</f>
        <v>0</v>
      </c>
      <c r="G12" s="33">
        <f>'Tab #1'!G10+'Tab #2'!G10+'Tab #3'!G10+'Tab #4'!G10+'Tab #5'!G10+'Tab #6'!G10+'Tab #7'!G10+'Tab #8'!G10</f>
        <v>0</v>
      </c>
      <c r="H12" s="33">
        <f>'Tab #1'!H10+'Tab #2'!H10+'Tab #3'!H10+'Tab #4'!H10+'Tab #5'!H10+'Tab #6'!H10+'Tab #7'!H10+'Tab #8'!H10</f>
        <v>0</v>
      </c>
      <c r="I12" s="33">
        <f>'Tab #1'!I10+'Tab #2'!I10+'Tab #3'!I10+'Tab #4'!I10+'Tab #5'!I10+'Tab #6'!I10+'Tab #7'!I10+'Tab #8'!I10</f>
        <v>0</v>
      </c>
      <c r="J12" s="33">
        <f>'Tab #1'!J10+'Tab #2'!J10+'Tab #3'!J10+'Tab #4'!J10+'Tab #5'!J10+'Tab #6'!J10+'Tab #7'!J10+'Tab #8'!J10</f>
        <v>0</v>
      </c>
      <c r="K12" s="33">
        <f>'Tab #1'!K10+'Tab #2'!K10+'Tab #3'!K10+'Tab #4'!K10+'Tab #5'!K10+'Tab #6'!K10+'Tab #7'!K10+'Tab #8'!K10</f>
        <v>0</v>
      </c>
      <c r="L12" s="33">
        <f t="shared" si="0"/>
        <v>0</v>
      </c>
      <c r="M12" s="33">
        <f t="shared" si="0"/>
        <v>0</v>
      </c>
      <c r="N12" s="33">
        <f t="shared" si="1"/>
        <v>0</v>
      </c>
    </row>
    <row r="13" spans="1:14" ht="15" x14ac:dyDescent="0.2">
      <c r="A13" s="71" t="str">
        <f>Master!A11</f>
        <v xml:space="preserve">  Faculty summer (19.4%)</v>
      </c>
      <c r="B13" s="33">
        <f>'Tab #1'!B11+'Tab #2'!B11+'Tab #3'!B11+'Tab #4'!B11+'Tab #5'!B11+'Tab #6'!B11+'Tab #7'!B11+'Tab #8'!B11</f>
        <v>0</v>
      </c>
      <c r="C13" s="33">
        <f>'Tab #1'!C11+'Tab #2'!C11+'Tab #3'!C11+'Tab #4'!C11+'Tab #5'!C11+'Tab #6'!C11+'Tab #7'!C11+'Tab #8'!C11</f>
        <v>0</v>
      </c>
      <c r="D13" s="33">
        <f>'Tab #1'!D11+'Tab #2'!D11+'Tab #3'!D11+'Tab #4'!D11+'Tab #5'!D11+'Tab #6'!D11+'Tab #7'!D11+'Tab #8'!D11</f>
        <v>0</v>
      </c>
      <c r="E13" s="33">
        <f>'Tab #1'!E11+'Tab #2'!E11+'Tab #3'!E11+'Tab #4'!E11+'Tab #5'!E11+'Tab #6'!E11+'Tab #7'!E11+'Tab #8'!E11</f>
        <v>0</v>
      </c>
      <c r="F13" s="33">
        <f>'Tab #1'!F11+'Tab #2'!F11+'Tab #3'!F11+'Tab #4'!F11+'Tab #5'!F11+'Tab #6'!F11+'Tab #7'!F11+'Tab #8'!F11</f>
        <v>0</v>
      </c>
      <c r="G13" s="33">
        <f>'Tab #1'!G11+'Tab #2'!G11+'Tab #3'!G11+'Tab #4'!G11+'Tab #5'!G11+'Tab #6'!G11+'Tab #7'!G11+'Tab #8'!G11</f>
        <v>0</v>
      </c>
      <c r="H13" s="33">
        <f>'Tab #1'!H11+'Tab #2'!H11+'Tab #3'!H11+'Tab #4'!H11+'Tab #5'!H11+'Tab #6'!H11+'Tab #7'!H11+'Tab #8'!H11</f>
        <v>0</v>
      </c>
      <c r="I13" s="33">
        <f>'Tab #1'!I11+'Tab #2'!I11+'Tab #3'!I11+'Tab #4'!I11+'Tab #5'!I11+'Tab #6'!I11+'Tab #7'!I11+'Tab #8'!I11</f>
        <v>0</v>
      </c>
      <c r="J13" s="33">
        <f>'Tab #1'!J11+'Tab #2'!J11+'Tab #3'!J11+'Tab #4'!J11+'Tab #5'!J11+'Tab #6'!J11+'Tab #7'!J11+'Tab #8'!J11</f>
        <v>0</v>
      </c>
      <c r="K13" s="33">
        <f>'Tab #1'!K11+'Tab #2'!K11+'Tab #3'!K11+'Tab #4'!K11+'Tab #5'!K11+'Tab #6'!K11+'Tab #7'!K11+'Tab #8'!K11</f>
        <v>0</v>
      </c>
      <c r="L13" s="33">
        <f t="shared" si="0"/>
        <v>0</v>
      </c>
      <c r="M13" s="33">
        <f t="shared" si="0"/>
        <v>0</v>
      </c>
      <c r="N13" s="33">
        <f t="shared" si="1"/>
        <v>0</v>
      </c>
    </row>
    <row r="14" spans="1:14" ht="15" x14ac:dyDescent="0.2">
      <c r="A14" s="71" t="str">
        <f>Master!A12</f>
        <v xml:space="preserve">  Faculty academic (38.6%)</v>
      </c>
      <c r="B14" s="33">
        <f>'Tab #1'!B12+'Tab #2'!B12+'Tab #3'!B12+'Tab #4'!B12+'Tab #5'!B12+'Tab #6'!B12+'Tab #7'!B12+'Tab #8'!B12</f>
        <v>0</v>
      </c>
      <c r="C14" s="33">
        <f>'Tab #1'!C12+'Tab #2'!C12+'Tab #3'!C12+'Tab #4'!C12+'Tab #5'!C12+'Tab #6'!C12+'Tab #7'!C12+'Tab #8'!C12</f>
        <v>0</v>
      </c>
      <c r="D14" s="33">
        <f>'Tab #1'!D12+'Tab #2'!D12+'Tab #3'!D12+'Tab #4'!D12+'Tab #5'!D12+'Tab #6'!D12+'Tab #7'!D12+'Tab #8'!D12</f>
        <v>0</v>
      </c>
      <c r="E14" s="33">
        <f>'Tab #1'!E12+'Tab #2'!E12+'Tab #3'!E12+'Tab #4'!E12+'Tab #5'!E12+'Tab #6'!E12+'Tab #7'!E12+'Tab #8'!E12</f>
        <v>0</v>
      </c>
      <c r="F14" s="33">
        <f>'Tab #1'!F12+'Tab #2'!F12+'Tab #3'!F12+'Tab #4'!F12+'Tab #5'!F12+'Tab #6'!F12+'Tab #7'!F12+'Tab #8'!F12</f>
        <v>0</v>
      </c>
      <c r="G14" s="33">
        <f>'Tab #1'!G12+'Tab #2'!G12+'Tab #3'!G12+'Tab #4'!G12+'Tab #5'!G12+'Tab #6'!G12+'Tab #7'!G12+'Tab #8'!G12</f>
        <v>0</v>
      </c>
      <c r="H14" s="33">
        <f>'Tab #1'!H12+'Tab #2'!H12+'Tab #3'!H12+'Tab #4'!H12+'Tab #5'!H12+'Tab #6'!H12+'Tab #7'!H12+'Tab #8'!H12</f>
        <v>0</v>
      </c>
      <c r="I14" s="33">
        <f>'Tab #1'!I12+'Tab #2'!I12+'Tab #3'!I12+'Tab #4'!I12+'Tab #5'!I12+'Tab #6'!I12+'Tab #7'!I12+'Tab #8'!I12</f>
        <v>0</v>
      </c>
      <c r="J14" s="33">
        <f>'Tab #1'!J12+'Tab #2'!J12+'Tab #3'!J12+'Tab #4'!J12+'Tab #5'!J12+'Tab #6'!J12+'Tab #7'!J12+'Tab #8'!J12</f>
        <v>0</v>
      </c>
      <c r="K14" s="33">
        <f>'Tab #1'!K12+'Tab #2'!K12+'Tab #3'!K12+'Tab #4'!K12+'Tab #5'!K12+'Tab #6'!K12+'Tab #7'!K12+'Tab #8'!K12</f>
        <v>0</v>
      </c>
      <c r="L14" s="33">
        <f t="shared" si="0"/>
        <v>0</v>
      </c>
      <c r="M14" s="33">
        <f t="shared" si="0"/>
        <v>0</v>
      </c>
      <c r="N14" s="33">
        <f t="shared" si="1"/>
        <v>0</v>
      </c>
    </row>
    <row r="15" spans="1:14" ht="15" x14ac:dyDescent="0.2">
      <c r="A15" s="71" t="str">
        <f>Master!A13</f>
        <v xml:space="preserve">  Faculty summer (19.4%)</v>
      </c>
      <c r="B15" s="33">
        <f>'Tab #1'!B13+'Tab #2'!B13+'Tab #3'!B13+'Tab #4'!B13+'Tab #5'!B13+'Tab #6'!B13+'Tab #7'!B13+'Tab #8'!B13</f>
        <v>0</v>
      </c>
      <c r="C15" s="33">
        <f>'Tab #1'!C13+'Tab #2'!C13+'Tab #3'!C13+'Tab #4'!C13+'Tab #5'!C13+'Tab #6'!C13+'Tab #7'!C13+'Tab #8'!C13</f>
        <v>0</v>
      </c>
      <c r="D15" s="33">
        <f>'Tab #1'!D13+'Tab #2'!D13+'Tab #3'!D13+'Tab #4'!D13+'Tab #5'!D13+'Tab #6'!D13+'Tab #7'!D13+'Tab #8'!D13</f>
        <v>0</v>
      </c>
      <c r="E15" s="33">
        <f>'Tab #1'!E13+'Tab #2'!E13+'Tab #3'!E13+'Tab #4'!E13+'Tab #5'!E13+'Tab #6'!E13+'Tab #7'!E13+'Tab #8'!E13</f>
        <v>0</v>
      </c>
      <c r="F15" s="33">
        <f>'Tab #1'!F13+'Tab #2'!F13+'Tab #3'!F13+'Tab #4'!F13+'Tab #5'!F13+'Tab #6'!F13+'Tab #7'!F13+'Tab #8'!F13</f>
        <v>0</v>
      </c>
      <c r="G15" s="33">
        <f>'Tab #1'!G13+'Tab #2'!G13+'Tab #3'!G13+'Tab #4'!G13+'Tab #5'!G13+'Tab #6'!G13+'Tab #7'!G13+'Tab #8'!G13</f>
        <v>0</v>
      </c>
      <c r="H15" s="33">
        <f>'Tab #1'!H13+'Tab #2'!H13+'Tab #3'!H13+'Tab #4'!H13+'Tab #5'!H13+'Tab #6'!H13+'Tab #7'!H13+'Tab #8'!H13</f>
        <v>0</v>
      </c>
      <c r="I15" s="33">
        <f>'Tab #1'!I13+'Tab #2'!I13+'Tab #3'!I13+'Tab #4'!I13+'Tab #5'!I13+'Tab #6'!I13+'Tab #7'!I13+'Tab #8'!I13</f>
        <v>0</v>
      </c>
      <c r="J15" s="33">
        <f>'Tab #1'!J13+'Tab #2'!J13+'Tab #3'!J13+'Tab #4'!J13+'Tab #5'!J13+'Tab #6'!J13+'Tab #7'!J13+'Tab #8'!J13</f>
        <v>0</v>
      </c>
      <c r="K15" s="33">
        <f>'Tab #1'!K13+'Tab #2'!K13+'Tab #3'!K13+'Tab #4'!K13+'Tab #5'!K13+'Tab #6'!K13+'Tab #7'!K13+'Tab #8'!K13</f>
        <v>0</v>
      </c>
      <c r="L15" s="33">
        <f t="shared" si="0"/>
        <v>0</v>
      </c>
      <c r="M15" s="33">
        <f t="shared" si="0"/>
        <v>0</v>
      </c>
      <c r="N15" s="33">
        <f t="shared" si="1"/>
        <v>0</v>
      </c>
    </row>
    <row r="16" spans="1:14" ht="15" x14ac:dyDescent="0.2">
      <c r="A16" s="71" t="str">
        <f>Master!A14</f>
        <v xml:space="preserve">  Faculty academic (38.6%)</v>
      </c>
      <c r="B16" s="33">
        <f>'Tab #1'!B14+'Tab #2'!B14+'Tab #3'!B14+'Tab #4'!B14+'Tab #5'!B14+'Tab #6'!B14+'Tab #7'!B14+'Tab #8'!B14</f>
        <v>0</v>
      </c>
      <c r="C16" s="33">
        <f>'Tab #1'!C14+'Tab #2'!C14+'Tab #3'!C14+'Tab #4'!C14+'Tab #5'!C14+'Tab #6'!C14+'Tab #7'!C14+'Tab #8'!C14</f>
        <v>0</v>
      </c>
      <c r="D16" s="33">
        <f>'Tab #1'!D14+'Tab #2'!D14+'Tab #3'!D14+'Tab #4'!D14+'Tab #5'!D14+'Tab #6'!D14+'Tab #7'!D14+'Tab #8'!D14</f>
        <v>0</v>
      </c>
      <c r="E16" s="33">
        <f>'Tab #1'!E14+'Tab #2'!E14+'Tab #3'!E14+'Tab #4'!E14+'Tab #5'!E14+'Tab #6'!E14+'Tab #7'!E14+'Tab #8'!E14</f>
        <v>0</v>
      </c>
      <c r="F16" s="33">
        <f>'Tab #1'!F14+'Tab #2'!F14+'Tab #3'!F14+'Tab #4'!F14+'Tab #5'!F14+'Tab #6'!F14+'Tab #7'!F14+'Tab #8'!F14</f>
        <v>0</v>
      </c>
      <c r="G16" s="33">
        <f>'Tab #1'!G14+'Tab #2'!G14+'Tab #3'!G14+'Tab #4'!G14+'Tab #5'!G14+'Tab #6'!G14+'Tab #7'!G14+'Tab #8'!G14</f>
        <v>0</v>
      </c>
      <c r="H16" s="33">
        <f>'Tab #1'!H14+'Tab #2'!H14+'Tab #3'!H14+'Tab #4'!H14+'Tab #5'!H14+'Tab #6'!H14+'Tab #7'!H14+'Tab #8'!H14</f>
        <v>0</v>
      </c>
      <c r="I16" s="33">
        <f>'Tab #1'!I14+'Tab #2'!I14+'Tab #3'!I14+'Tab #4'!I14+'Tab #5'!I14+'Tab #6'!I14+'Tab #7'!I14+'Tab #8'!I14</f>
        <v>0</v>
      </c>
      <c r="J16" s="33">
        <f>'Tab #1'!J14+'Tab #2'!J14+'Tab #3'!J14+'Tab #4'!J14+'Tab #5'!J14+'Tab #6'!J14+'Tab #7'!J14+'Tab #8'!J14</f>
        <v>0</v>
      </c>
      <c r="K16" s="33">
        <f>'Tab #1'!K14+'Tab #2'!K14+'Tab #3'!K14+'Tab #4'!K14+'Tab #5'!K14+'Tab #6'!K14+'Tab #7'!K14+'Tab #8'!K14</f>
        <v>0</v>
      </c>
      <c r="L16" s="33">
        <f t="shared" si="0"/>
        <v>0</v>
      </c>
      <c r="M16" s="33">
        <f t="shared" si="0"/>
        <v>0</v>
      </c>
      <c r="N16" s="33">
        <f t="shared" si="1"/>
        <v>0</v>
      </c>
    </row>
    <row r="17" spans="1:14" ht="15" x14ac:dyDescent="0.2">
      <c r="A17" s="71" t="str">
        <f>Master!A15</f>
        <v xml:space="preserve">  Faculty summer (19.4%)</v>
      </c>
      <c r="B17" s="33">
        <f>'Tab #1'!B15+'Tab #2'!B15+'Tab #3'!B15+'Tab #4'!B15+'Tab #5'!B15+'Tab #6'!B15+'Tab #7'!B15+'Tab #8'!B15</f>
        <v>0</v>
      </c>
      <c r="C17" s="33">
        <f>'Tab #1'!C15+'Tab #2'!C15+'Tab #3'!C15+'Tab #4'!C15+'Tab #5'!C15+'Tab #6'!C15+'Tab #7'!C15+'Tab #8'!C15</f>
        <v>0</v>
      </c>
      <c r="D17" s="33">
        <f>'Tab #1'!D15+'Tab #2'!D15+'Tab #3'!D15+'Tab #4'!D15+'Tab #5'!D15+'Tab #6'!D15+'Tab #7'!D15+'Tab #8'!D15</f>
        <v>0</v>
      </c>
      <c r="E17" s="33">
        <f>'Tab #1'!E15+'Tab #2'!E15+'Tab #3'!E15+'Tab #4'!E15+'Tab #5'!E15+'Tab #6'!E15+'Tab #7'!E15+'Tab #8'!E15</f>
        <v>0</v>
      </c>
      <c r="F17" s="33">
        <f>'Tab #1'!F15+'Tab #2'!F15+'Tab #3'!F15+'Tab #4'!F15+'Tab #5'!F15+'Tab #6'!F15+'Tab #7'!F15+'Tab #8'!F15</f>
        <v>0</v>
      </c>
      <c r="G17" s="33">
        <f>'Tab #1'!G15+'Tab #2'!G15+'Tab #3'!G15+'Tab #4'!G15+'Tab #5'!G15+'Tab #6'!G15+'Tab #7'!G15+'Tab #8'!G15</f>
        <v>0</v>
      </c>
      <c r="H17" s="33">
        <f>'Tab #1'!H15+'Tab #2'!H15+'Tab #3'!H15+'Tab #4'!H15+'Tab #5'!H15+'Tab #6'!H15+'Tab #7'!H15+'Tab #8'!H15</f>
        <v>0</v>
      </c>
      <c r="I17" s="33">
        <f>'Tab #1'!I15+'Tab #2'!I15+'Tab #3'!I15+'Tab #4'!I15+'Tab #5'!I15+'Tab #6'!I15+'Tab #7'!I15+'Tab #8'!I15</f>
        <v>0</v>
      </c>
      <c r="J17" s="33">
        <f>'Tab #1'!J15+'Tab #2'!J15+'Tab #3'!J15+'Tab #4'!J15+'Tab #5'!J15+'Tab #6'!J15+'Tab #7'!J15+'Tab #8'!J15</f>
        <v>0</v>
      </c>
      <c r="K17" s="33">
        <f>'Tab #1'!K15+'Tab #2'!K15+'Tab #3'!K15+'Tab #4'!K15+'Tab #5'!K15+'Tab #6'!K15+'Tab #7'!K15+'Tab #8'!K15</f>
        <v>0</v>
      </c>
      <c r="L17" s="33">
        <f t="shared" si="0"/>
        <v>0</v>
      </c>
      <c r="M17" s="33">
        <f t="shared" si="0"/>
        <v>0</v>
      </c>
      <c r="N17" s="33">
        <f t="shared" si="1"/>
        <v>0</v>
      </c>
    </row>
    <row r="18" spans="1:14" ht="15" x14ac:dyDescent="0.2">
      <c r="A18" s="71" t="str">
        <f>Master!A16</f>
        <v xml:space="preserve">  Faculty academic (38.6%)</v>
      </c>
      <c r="B18" s="33">
        <f>'Tab #1'!B16+'Tab #2'!B16+'Tab #3'!B16+'Tab #4'!B16+'Tab #5'!B16+'Tab #6'!B16+'Tab #7'!B16+'Tab #8'!B16</f>
        <v>0</v>
      </c>
      <c r="C18" s="33">
        <f>'Tab #1'!C16+'Tab #2'!C16+'Tab #3'!C16+'Tab #4'!C16+'Tab #5'!C16+'Tab #6'!C16+'Tab #7'!C16+'Tab #8'!C16</f>
        <v>0</v>
      </c>
      <c r="D18" s="33">
        <f>'Tab #1'!D16+'Tab #2'!D16+'Tab #3'!D16+'Tab #4'!D16+'Tab #5'!D16+'Tab #6'!D16+'Tab #7'!D16+'Tab #8'!D16</f>
        <v>0</v>
      </c>
      <c r="E18" s="33">
        <f>'Tab #1'!E16+'Tab #2'!E16+'Tab #3'!E16+'Tab #4'!E16+'Tab #5'!E16+'Tab #6'!E16+'Tab #7'!E16+'Tab #8'!E16</f>
        <v>0</v>
      </c>
      <c r="F18" s="33">
        <f>'Tab #1'!F16+'Tab #2'!F16+'Tab #3'!F16+'Tab #4'!F16+'Tab #5'!F16+'Tab #6'!F16+'Tab #7'!F16+'Tab #8'!F16</f>
        <v>0</v>
      </c>
      <c r="G18" s="33">
        <f>'Tab #1'!G16+'Tab #2'!G16+'Tab #3'!G16+'Tab #4'!G16+'Tab #5'!G16+'Tab #6'!G16+'Tab #7'!G16+'Tab #8'!G16</f>
        <v>0</v>
      </c>
      <c r="H18" s="33">
        <f>'Tab #1'!H16+'Tab #2'!H16+'Tab #3'!H16+'Tab #4'!H16+'Tab #5'!H16+'Tab #6'!H16+'Tab #7'!H16+'Tab #8'!H16</f>
        <v>0</v>
      </c>
      <c r="I18" s="33">
        <f>'Tab #1'!I16+'Tab #2'!I16+'Tab #3'!I16+'Tab #4'!I16+'Tab #5'!I16+'Tab #6'!I16+'Tab #7'!I16+'Tab #8'!I16</f>
        <v>0</v>
      </c>
      <c r="J18" s="33">
        <f>'Tab #1'!J16+'Tab #2'!J16+'Tab #3'!J16+'Tab #4'!J16+'Tab #5'!J16+'Tab #6'!J16+'Tab #7'!J16+'Tab #8'!J16</f>
        <v>0</v>
      </c>
      <c r="K18" s="33">
        <f>'Tab #1'!K16+'Tab #2'!K16+'Tab #3'!K16+'Tab #4'!K16+'Tab #5'!K16+'Tab #6'!K16+'Tab #7'!K16+'Tab #8'!K16</f>
        <v>0</v>
      </c>
      <c r="L18" s="33">
        <f t="shared" si="0"/>
        <v>0</v>
      </c>
      <c r="M18" s="33">
        <f t="shared" si="0"/>
        <v>0</v>
      </c>
      <c r="N18" s="33">
        <f t="shared" si="1"/>
        <v>0</v>
      </c>
    </row>
    <row r="19" spans="1:14" ht="15" x14ac:dyDescent="0.2">
      <c r="A19" s="71" t="str">
        <f>Master!A17</f>
        <v xml:space="preserve">  Faculty summer (19.4%)</v>
      </c>
      <c r="B19" s="33">
        <f>'Tab #1'!B17+'Tab #2'!B17+'Tab #3'!B17+'Tab #4'!B17+'Tab #5'!B17+'Tab #6'!B17+'Tab #7'!B17+'Tab #8'!B17</f>
        <v>0</v>
      </c>
      <c r="C19" s="33">
        <f>'Tab #1'!C17+'Tab #2'!C17+'Tab #3'!C17+'Tab #4'!C17+'Tab #5'!C17+'Tab #6'!C17+'Tab #7'!C17+'Tab #8'!C17</f>
        <v>0</v>
      </c>
      <c r="D19" s="33">
        <f>'Tab #1'!D17+'Tab #2'!D17+'Tab #3'!D17+'Tab #4'!D17+'Tab #5'!D17+'Tab #6'!D17+'Tab #7'!D17+'Tab #8'!D17</f>
        <v>0</v>
      </c>
      <c r="E19" s="33">
        <f>'Tab #1'!E17+'Tab #2'!E17+'Tab #3'!E17+'Tab #4'!E17+'Tab #5'!E17+'Tab #6'!E17+'Tab #7'!E17+'Tab #8'!E17</f>
        <v>0</v>
      </c>
      <c r="F19" s="33">
        <f>'Tab #1'!F17+'Tab #2'!F17+'Tab #3'!F17+'Tab #4'!F17+'Tab #5'!F17+'Tab #6'!F17+'Tab #7'!F17+'Tab #8'!F17</f>
        <v>0</v>
      </c>
      <c r="G19" s="33">
        <f>'Tab #1'!G17+'Tab #2'!G17+'Tab #3'!G17+'Tab #4'!G17+'Tab #5'!G17+'Tab #6'!G17+'Tab #7'!G17+'Tab #8'!G17</f>
        <v>0</v>
      </c>
      <c r="H19" s="33">
        <f>'Tab #1'!H17+'Tab #2'!H17+'Tab #3'!H17+'Tab #4'!H17+'Tab #5'!H17+'Tab #6'!H17+'Tab #7'!H17+'Tab #8'!H17</f>
        <v>0</v>
      </c>
      <c r="I19" s="33">
        <f>'Tab #1'!I17+'Tab #2'!I17+'Tab #3'!I17+'Tab #4'!I17+'Tab #5'!I17+'Tab #6'!I17+'Tab #7'!I17+'Tab #8'!I17</f>
        <v>0</v>
      </c>
      <c r="J19" s="33">
        <f>'Tab #1'!J17+'Tab #2'!J17+'Tab #3'!J17+'Tab #4'!J17+'Tab #5'!J17+'Tab #6'!J17+'Tab #7'!J17+'Tab #8'!J17</f>
        <v>0</v>
      </c>
      <c r="K19" s="33">
        <f>'Tab #1'!K17+'Tab #2'!K17+'Tab #3'!K17+'Tab #4'!K17+'Tab #5'!K17+'Tab #6'!K17+'Tab #7'!K17+'Tab #8'!K17</f>
        <v>0</v>
      </c>
      <c r="L19" s="33">
        <f>SUM(B19,D19,F19,H19,J19)</f>
        <v>0</v>
      </c>
      <c r="M19" s="33">
        <f>SUM(C19,E19,G19,I19,K19)</f>
        <v>0</v>
      </c>
      <c r="N19" s="33">
        <f>SUM(L19,M19)</f>
        <v>0</v>
      </c>
    </row>
    <row r="20" spans="1:14" ht="15" x14ac:dyDescent="0.2">
      <c r="A20" s="71" t="str">
        <f>Master!A18</f>
        <v xml:space="preserve">  Faculty academic (38.6%)</v>
      </c>
      <c r="B20" s="33">
        <f>'Tab #1'!B18+'Tab #2'!B18+'Tab #3'!B18+'Tab #4'!B18+'Tab #5'!B18+'Tab #6'!B18+'Tab #7'!B18+'Tab #8'!B18</f>
        <v>0</v>
      </c>
      <c r="C20" s="33">
        <f>'Tab #1'!C18+'Tab #2'!C18+'Tab #3'!C18+'Tab #4'!C18+'Tab #5'!C18+'Tab #6'!C18+'Tab #7'!C18+'Tab #8'!C18</f>
        <v>0</v>
      </c>
      <c r="D20" s="33">
        <f>'Tab #1'!D18+'Tab #2'!D18+'Tab #3'!D18+'Tab #4'!D18+'Tab #5'!D18+'Tab #6'!D18+'Tab #7'!D18+'Tab #8'!D18</f>
        <v>0</v>
      </c>
      <c r="E20" s="33">
        <f>'Tab #1'!E18+'Tab #2'!E18+'Tab #3'!E18+'Tab #4'!E18+'Tab #5'!E18+'Tab #6'!E18+'Tab #7'!E18+'Tab #8'!E18</f>
        <v>0</v>
      </c>
      <c r="F20" s="33">
        <f>'Tab #1'!F18+'Tab #2'!F18+'Tab #3'!F18+'Tab #4'!F18+'Tab #5'!F18+'Tab #6'!F18+'Tab #7'!F18+'Tab #8'!F18</f>
        <v>0</v>
      </c>
      <c r="G20" s="33">
        <f>'Tab #1'!G18+'Tab #2'!G18+'Tab #3'!G18+'Tab #4'!G18+'Tab #5'!G18+'Tab #6'!G18+'Tab #7'!G18+'Tab #8'!G18</f>
        <v>0</v>
      </c>
      <c r="H20" s="33">
        <f>'Tab #1'!H18+'Tab #2'!H18+'Tab #3'!H18+'Tab #4'!H18+'Tab #5'!H18+'Tab #6'!H18+'Tab #7'!H18+'Tab #8'!H18</f>
        <v>0</v>
      </c>
      <c r="I20" s="33">
        <f>'Tab #1'!I18+'Tab #2'!I18+'Tab #3'!I18+'Tab #4'!I18+'Tab #5'!I18+'Tab #6'!I18+'Tab #7'!I18+'Tab #8'!I18</f>
        <v>0</v>
      </c>
      <c r="J20" s="33">
        <f>'Tab #1'!J18+'Tab #2'!J18+'Tab #3'!J18+'Tab #4'!J18+'Tab #5'!J18+'Tab #6'!J18+'Tab #7'!J18+'Tab #8'!J18</f>
        <v>0</v>
      </c>
      <c r="K20" s="33">
        <f>'Tab #1'!K18+'Tab #2'!K18+'Tab #3'!K18+'Tab #4'!K18+'Tab #5'!K18+'Tab #6'!K18+'Tab #7'!K18+'Tab #8'!K18</f>
        <v>0</v>
      </c>
      <c r="L20" s="33">
        <f>SUM(B20,D20,F20,H20,J20)</f>
        <v>0</v>
      </c>
      <c r="M20" s="33">
        <f>SUM(C20,E20,G20,I20,K20)</f>
        <v>0</v>
      </c>
      <c r="N20" s="33">
        <f>SUM(L20,M20)</f>
        <v>0</v>
      </c>
    </row>
    <row r="21" spans="1:14" ht="15" x14ac:dyDescent="0.2">
      <c r="A21" s="71" t="str">
        <f>Master!A19</f>
        <v xml:space="preserve">  Graduate Student(s)(14.7%) M.S. GRA </v>
      </c>
      <c r="B21" s="33">
        <f>'Tab #1'!B19+'Tab #2'!B19+'Tab #3'!B19+'Tab #4'!B19+'Tab #5'!B19+'Tab #6'!B19+'Tab #7'!B19+'Tab #8'!B19</f>
        <v>0</v>
      </c>
      <c r="C21" s="33">
        <f>'Tab #1'!C19+'Tab #2'!C19+'Tab #3'!C19+'Tab #4'!C19+'Tab #5'!C19+'Tab #6'!C19+'Tab #7'!C19+'Tab #8'!C19</f>
        <v>0</v>
      </c>
      <c r="D21" s="33">
        <f>'Tab #1'!D19+'Tab #2'!D19+'Tab #3'!D19+'Tab #4'!D19+'Tab #5'!D19+'Tab #6'!D19+'Tab #7'!D19+'Tab #8'!D19</f>
        <v>0</v>
      </c>
      <c r="E21" s="33">
        <f>'Tab #1'!E19+'Tab #2'!E19+'Tab #3'!E19+'Tab #4'!E19+'Tab #5'!E19+'Tab #6'!E19+'Tab #7'!E19+'Tab #8'!E19</f>
        <v>0</v>
      </c>
      <c r="F21" s="33">
        <f>'Tab #1'!F19+'Tab #2'!F19+'Tab #3'!F19+'Tab #4'!F19+'Tab #5'!F19+'Tab #6'!F19+'Tab #7'!F19+'Tab #8'!F19</f>
        <v>0</v>
      </c>
      <c r="G21" s="33">
        <f>'Tab #1'!G19+'Tab #2'!G19+'Tab #3'!G19+'Tab #4'!G19+'Tab #5'!G19+'Tab #6'!G19+'Tab #7'!G19+'Tab #8'!G19</f>
        <v>0</v>
      </c>
      <c r="H21" s="33">
        <f>'Tab #1'!H19+'Tab #2'!H19+'Tab #3'!H19+'Tab #4'!H19+'Tab #5'!H19+'Tab #6'!H19+'Tab #7'!H19+'Tab #8'!H19</f>
        <v>0</v>
      </c>
      <c r="I21" s="33">
        <f>'Tab #1'!I19+'Tab #2'!I19+'Tab #3'!I19+'Tab #4'!I19+'Tab #5'!I19+'Tab #6'!I19+'Tab #7'!I19+'Tab #8'!I19</f>
        <v>0</v>
      </c>
      <c r="J21" s="33">
        <f>'Tab #1'!J19+'Tab #2'!J19+'Tab #3'!J19+'Tab #4'!J19+'Tab #5'!J19+'Tab #6'!J19+'Tab #7'!J19+'Tab #8'!J19</f>
        <v>0</v>
      </c>
      <c r="K21" s="33">
        <f>'Tab #1'!K19+'Tab #2'!K19+'Tab #3'!K19+'Tab #4'!K19+'Tab #5'!K19+'Tab #6'!K19+'Tab #7'!K19+'Tab #8'!K19</f>
        <v>0</v>
      </c>
      <c r="L21" s="33">
        <f t="shared" si="0"/>
        <v>0</v>
      </c>
      <c r="M21" s="33">
        <f t="shared" si="0"/>
        <v>0</v>
      </c>
      <c r="N21" s="33">
        <f t="shared" si="1"/>
        <v>0</v>
      </c>
    </row>
    <row r="22" spans="1:14" ht="15" x14ac:dyDescent="0.2">
      <c r="A22" s="71" t="str">
        <f>Master!A20</f>
        <v xml:space="preserve">  Graduate Student(s)(14.7%) Ph.D. GRA </v>
      </c>
      <c r="B22" s="33">
        <f>'Tab #1'!B20+'Tab #2'!B20+'Tab #3'!B20+'Tab #4'!B20+'Tab #5'!B20+'Tab #6'!B20+'Tab #7'!B20+'Tab #8'!B20</f>
        <v>0</v>
      </c>
      <c r="C22" s="33">
        <f>'Tab #1'!C20+'Tab #2'!C20+'Tab #3'!C20+'Tab #4'!C20+'Tab #5'!C20+'Tab #6'!C20+'Tab #7'!C20+'Tab #8'!C20</f>
        <v>0</v>
      </c>
      <c r="D22" s="33">
        <f>'Tab #1'!D20+'Tab #2'!D20+'Tab #3'!D20+'Tab #4'!D20+'Tab #5'!D20+'Tab #6'!D20+'Tab #7'!D20+'Tab #8'!D20</f>
        <v>0</v>
      </c>
      <c r="E22" s="33">
        <f>'Tab #1'!E20+'Tab #2'!E20+'Tab #3'!E20+'Tab #4'!E20+'Tab #5'!E20+'Tab #6'!E20+'Tab #7'!E20+'Tab #8'!E20</f>
        <v>0</v>
      </c>
      <c r="F22" s="33">
        <f>'Tab #1'!F20+'Tab #2'!F20+'Tab #3'!F20+'Tab #4'!F20+'Tab #5'!F20+'Tab #6'!F20+'Tab #7'!F20+'Tab #8'!F20</f>
        <v>0</v>
      </c>
      <c r="G22" s="33">
        <f>'Tab #1'!G20+'Tab #2'!G20+'Tab #3'!G20+'Tab #4'!G20+'Tab #5'!G20+'Tab #6'!G20+'Tab #7'!G20+'Tab #8'!G20</f>
        <v>0</v>
      </c>
      <c r="H22" s="33">
        <f>'Tab #1'!H20+'Tab #2'!H20+'Tab #3'!H20+'Tab #4'!H20+'Tab #5'!H20+'Tab #6'!H20+'Tab #7'!H20+'Tab #8'!H20</f>
        <v>0</v>
      </c>
      <c r="I22" s="33">
        <f>'Tab #1'!I20+'Tab #2'!I20+'Tab #3'!I20+'Tab #4'!I20+'Tab #5'!I20+'Tab #6'!I20+'Tab #7'!I20+'Tab #8'!I20</f>
        <v>0</v>
      </c>
      <c r="J22" s="33">
        <f>'Tab #1'!J20+'Tab #2'!J20+'Tab #3'!J20+'Tab #4'!J20+'Tab #5'!J20+'Tab #6'!J20+'Tab #7'!J20+'Tab #8'!J20</f>
        <v>0</v>
      </c>
      <c r="K22" s="33">
        <f>'Tab #1'!K20+'Tab #2'!K20+'Tab #3'!K20+'Tab #4'!K20+'Tab #5'!K20+'Tab #6'!K20+'Tab #7'!K20+'Tab #8'!K20</f>
        <v>0</v>
      </c>
      <c r="L22" s="33">
        <f t="shared" si="0"/>
        <v>0</v>
      </c>
      <c r="M22" s="33">
        <f t="shared" si="0"/>
        <v>0</v>
      </c>
      <c r="N22" s="33">
        <f t="shared" si="1"/>
        <v>0</v>
      </c>
    </row>
    <row r="23" spans="1:14" ht="15" x14ac:dyDescent="0.2">
      <c r="A23" s="71" t="str">
        <f>Master!A21</f>
        <v xml:space="preserve">  Other (38.6%)</v>
      </c>
      <c r="B23" s="33">
        <f>'Tab #1'!B21+'Tab #2'!B21+'Tab #3'!B21+'Tab #4'!B21+'Tab #5'!B21+'Tab #6'!B21+'Tab #7'!B21+'Tab #8'!B21</f>
        <v>0</v>
      </c>
      <c r="C23" s="33">
        <f>'Tab #1'!C21+'Tab #2'!C21+'Tab #3'!C21+'Tab #4'!C21+'Tab #5'!C21+'Tab #6'!C21+'Tab #7'!C21+'Tab #8'!C21</f>
        <v>0</v>
      </c>
      <c r="D23" s="33">
        <f>'Tab #1'!D21+'Tab #2'!D21+'Tab #3'!D21+'Tab #4'!D21+'Tab #5'!D21+'Tab #6'!D21+'Tab #7'!D21+'Tab #8'!D21</f>
        <v>0</v>
      </c>
      <c r="E23" s="33">
        <f>'Tab #1'!E21+'Tab #2'!E21+'Tab #3'!E21+'Tab #4'!E21+'Tab #5'!E21+'Tab #6'!E21+'Tab #7'!E21+'Tab #8'!E21</f>
        <v>0</v>
      </c>
      <c r="F23" s="33">
        <f>'Tab #1'!F21+'Tab #2'!F21+'Tab #3'!F21+'Tab #4'!F21+'Tab #5'!F21+'Tab #6'!F21+'Tab #7'!F21+'Tab #8'!F21</f>
        <v>0</v>
      </c>
      <c r="G23" s="33">
        <f>'Tab #1'!G21+'Tab #2'!G21+'Tab #3'!G21+'Tab #4'!G21+'Tab #5'!G21+'Tab #6'!G21+'Tab #7'!G21+'Tab #8'!G21</f>
        <v>0</v>
      </c>
      <c r="H23" s="33">
        <f>'Tab #1'!H21+'Tab #2'!H21+'Tab #3'!H21+'Tab #4'!H21+'Tab #5'!H21+'Tab #6'!H21+'Tab #7'!H21+'Tab #8'!H21</f>
        <v>0</v>
      </c>
      <c r="I23" s="33">
        <f>'Tab #1'!I21+'Tab #2'!I21+'Tab #3'!I21+'Tab #4'!I21+'Tab #5'!I21+'Tab #6'!I21+'Tab #7'!I21+'Tab #8'!I21</f>
        <v>0</v>
      </c>
      <c r="J23" s="33">
        <f>'Tab #1'!J21+'Tab #2'!J21+'Tab #3'!J21+'Tab #4'!J21+'Tab #5'!J21+'Tab #6'!J21+'Tab #7'!J21+'Tab #8'!J21</f>
        <v>0</v>
      </c>
      <c r="K23" s="33">
        <f>'Tab #1'!K21+'Tab #2'!K21+'Tab #3'!K21+'Tab #4'!K21+'Tab #5'!K21+'Tab #6'!K21+'Tab #7'!K21+'Tab #8'!K21</f>
        <v>0</v>
      </c>
      <c r="L23" s="33">
        <f t="shared" si="0"/>
        <v>0</v>
      </c>
      <c r="M23" s="33">
        <f t="shared" si="0"/>
        <v>0</v>
      </c>
      <c r="N23" s="33">
        <f t="shared" si="1"/>
        <v>0</v>
      </c>
    </row>
    <row r="24" spans="1:14" ht="15" x14ac:dyDescent="0.2">
      <c r="A24" s="71" t="str">
        <f>Master!A22</f>
        <v xml:space="preserve">  Other (38.6%)</v>
      </c>
      <c r="B24" s="33">
        <f>'Tab #1'!B22+'Tab #2'!B22+'Tab #3'!B22+'Tab #4'!B22+'Tab #5'!B22+'Tab #6'!B22+'Tab #7'!B22+'Tab #8'!B22</f>
        <v>0</v>
      </c>
      <c r="C24" s="33">
        <f>'Tab #1'!C22+'Tab #2'!C22+'Tab #3'!C22+'Tab #4'!C22+'Tab #5'!C22+'Tab #6'!C22+'Tab #7'!C22+'Tab #8'!C22</f>
        <v>0</v>
      </c>
      <c r="D24" s="33">
        <f>'Tab #1'!D22+'Tab #2'!D22+'Tab #3'!D22+'Tab #4'!D22+'Tab #5'!D22+'Tab #6'!D22+'Tab #7'!D22+'Tab #8'!D22</f>
        <v>0</v>
      </c>
      <c r="E24" s="33">
        <f>'Tab #1'!E22+'Tab #2'!E22+'Tab #3'!E22+'Tab #4'!E22+'Tab #5'!E22+'Tab #6'!E22+'Tab #7'!E22+'Tab #8'!E22</f>
        <v>0</v>
      </c>
      <c r="F24" s="33">
        <f>'Tab #1'!F22+'Tab #2'!F22+'Tab #3'!F22+'Tab #4'!F22+'Tab #5'!F22+'Tab #6'!F22+'Tab #7'!F22+'Tab #8'!F22</f>
        <v>0</v>
      </c>
      <c r="G24" s="33">
        <f>'Tab #1'!G22+'Tab #2'!G22+'Tab #3'!G22+'Tab #4'!G22+'Tab #5'!G22+'Tab #6'!G22+'Tab #7'!G22+'Tab #8'!G22</f>
        <v>0</v>
      </c>
      <c r="H24" s="33">
        <f>'Tab #1'!H22+'Tab #2'!H22+'Tab #3'!H22+'Tab #4'!H22+'Tab #5'!H22+'Tab #6'!H22+'Tab #7'!H22+'Tab #8'!H22</f>
        <v>0</v>
      </c>
      <c r="I24" s="33">
        <f>'Tab #1'!I22+'Tab #2'!I22+'Tab #3'!I22+'Tab #4'!I22+'Tab #5'!I22+'Tab #6'!I22+'Tab #7'!I22+'Tab #8'!I22</f>
        <v>0</v>
      </c>
      <c r="J24" s="33">
        <f>'Tab #1'!J22+'Tab #2'!J22+'Tab #3'!J22+'Tab #4'!J22+'Tab #5'!J22+'Tab #6'!J22+'Tab #7'!J22+'Tab #8'!J22</f>
        <v>0</v>
      </c>
      <c r="K24" s="33">
        <f>'Tab #1'!K22+'Tab #2'!K22+'Tab #3'!K22+'Tab #4'!K22+'Tab #5'!K22+'Tab #6'!K22+'Tab #7'!K22+'Tab #8'!K22</f>
        <v>0</v>
      </c>
      <c r="L24" s="33">
        <f t="shared" ref="L24:L30" si="2">SUM(B24,D24,F24,H24,J24)</f>
        <v>0</v>
      </c>
      <c r="M24" s="33">
        <f t="shared" ref="M24:M30" si="3">SUM(C24,E24,G24,I24,K24)</f>
        <v>0</v>
      </c>
      <c r="N24" s="33">
        <f t="shared" ref="N24:N30" si="4">SUM(L24,M24)</f>
        <v>0</v>
      </c>
    </row>
    <row r="25" spans="1:14" ht="15" x14ac:dyDescent="0.2">
      <c r="A25" s="71" t="str">
        <f>Master!A23</f>
        <v xml:space="preserve">  Other (38.6%)</v>
      </c>
      <c r="B25" s="33">
        <f>'Tab #1'!B23+'Tab #2'!B23+'Tab #3'!B23+'Tab #4'!B23+'Tab #5'!B23+'Tab #6'!B23+'Tab #7'!B23+'Tab #8'!B23</f>
        <v>0</v>
      </c>
      <c r="C25" s="33">
        <f>'Tab #1'!C23+'Tab #2'!C23+'Tab #3'!C23+'Tab #4'!C23+'Tab #5'!C23+'Tab #6'!C23+'Tab #7'!C23+'Tab #8'!C23</f>
        <v>0</v>
      </c>
      <c r="D25" s="33">
        <f>'Tab #1'!D23+'Tab #2'!D23+'Tab #3'!D23+'Tab #4'!D23+'Tab #5'!D23+'Tab #6'!D23+'Tab #7'!D23+'Tab #8'!D23</f>
        <v>0</v>
      </c>
      <c r="E25" s="33">
        <f>'Tab #1'!E23+'Tab #2'!E23+'Tab #3'!E23+'Tab #4'!E23+'Tab #5'!E23+'Tab #6'!E23+'Tab #7'!E23+'Tab #8'!E23</f>
        <v>0</v>
      </c>
      <c r="F25" s="33">
        <f>'Tab #1'!F23+'Tab #2'!F23+'Tab #3'!F23+'Tab #4'!F23+'Tab #5'!F23+'Tab #6'!F23+'Tab #7'!F23+'Tab #8'!F23</f>
        <v>0</v>
      </c>
      <c r="G25" s="33">
        <f>'Tab #1'!G23+'Tab #2'!G23+'Tab #3'!G23+'Tab #4'!G23+'Tab #5'!G23+'Tab #6'!G23+'Tab #7'!G23+'Tab #8'!G23</f>
        <v>0</v>
      </c>
      <c r="H25" s="33">
        <f>'Tab #1'!H23+'Tab #2'!H23+'Tab #3'!H23+'Tab #4'!H23+'Tab #5'!H23+'Tab #6'!H23+'Tab #7'!H23+'Tab #8'!H23</f>
        <v>0</v>
      </c>
      <c r="I25" s="33">
        <f>'Tab #1'!I23+'Tab #2'!I23+'Tab #3'!I23+'Tab #4'!I23+'Tab #5'!I23+'Tab #6'!I23+'Tab #7'!I23+'Tab #8'!I23</f>
        <v>0</v>
      </c>
      <c r="J25" s="33">
        <f>'Tab #1'!J23+'Tab #2'!J23+'Tab #3'!J23+'Tab #4'!J23+'Tab #5'!J23+'Tab #6'!J23+'Tab #7'!J23+'Tab #8'!J23</f>
        <v>0</v>
      </c>
      <c r="K25" s="33">
        <f>'Tab #1'!K23+'Tab #2'!K23+'Tab #3'!K23+'Tab #4'!K23+'Tab #5'!K23+'Tab #6'!K23+'Tab #7'!K23+'Tab #8'!K23</f>
        <v>0</v>
      </c>
      <c r="L25" s="33">
        <f>SUM(B25,D25,F25,H25,J25)</f>
        <v>0</v>
      </c>
      <c r="M25" s="33">
        <f>SUM(C25,E25,G25,I25,K25)</f>
        <v>0</v>
      </c>
      <c r="N25" s="33">
        <f>SUM(L25,M25)</f>
        <v>0</v>
      </c>
    </row>
    <row r="26" spans="1:14" ht="15" x14ac:dyDescent="0.2">
      <c r="A26" s="71" t="str">
        <f>Master!A24</f>
        <v xml:space="preserve">  Other (38.6%)</v>
      </c>
      <c r="B26" s="33">
        <f>'Tab #1'!B24+'Tab #2'!B24+'Tab #3'!B24+'Tab #4'!B24+'Tab #5'!B24+'Tab #6'!B24+'Tab #7'!B24+'Tab #8'!B24</f>
        <v>0</v>
      </c>
      <c r="C26" s="33">
        <f>'Tab #1'!C24+'Tab #2'!C24+'Tab #3'!C24+'Tab #4'!C24+'Tab #5'!C24+'Tab #6'!C24+'Tab #7'!C24+'Tab #8'!C24</f>
        <v>0</v>
      </c>
      <c r="D26" s="33">
        <f>'Tab #1'!D24+'Tab #2'!D24+'Tab #3'!D24+'Tab #4'!D24+'Tab #5'!D24+'Tab #6'!D24+'Tab #7'!D24+'Tab #8'!D24</f>
        <v>0</v>
      </c>
      <c r="E26" s="33">
        <f>'Tab #1'!E24+'Tab #2'!E24+'Tab #3'!E24+'Tab #4'!E24+'Tab #5'!E24+'Tab #6'!E24+'Tab #7'!E24+'Tab #8'!E24</f>
        <v>0</v>
      </c>
      <c r="F26" s="33">
        <f>'Tab #1'!F24+'Tab #2'!F24+'Tab #3'!F24+'Tab #4'!F24+'Tab #5'!F24+'Tab #6'!F24+'Tab #7'!F24+'Tab #8'!F24</f>
        <v>0</v>
      </c>
      <c r="G26" s="33">
        <f>'Tab #1'!G24+'Tab #2'!G24+'Tab #3'!G24+'Tab #4'!G24+'Tab #5'!G24+'Tab #6'!G24+'Tab #7'!G24+'Tab #8'!G24</f>
        <v>0</v>
      </c>
      <c r="H26" s="33">
        <f>'Tab #1'!H24+'Tab #2'!H24+'Tab #3'!H24+'Tab #4'!H24+'Tab #5'!H24+'Tab #6'!H24+'Tab #7'!H24+'Tab #8'!H24</f>
        <v>0</v>
      </c>
      <c r="I26" s="33">
        <f>'Tab #1'!I24+'Tab #2'!I24+'Tab #3'!I24+'Tab #4'!I24+'Tab #5'!I24+'Tab #6'!I24+'Tab #7'!I24+'Tab #8'!I24</f>
        <v>0</v>
      </c>
      <c r="J26" s="33">
        <f>'Tab #1'!J24+'Tab #2'!J24+'Tab #3'!J24+'Tab #4'!J24+'Tab #5'!J24+'Tab #6'!J24+'Tab #7'!J24+'Tab #8'!J24</f>
        <v>0</v>
      </c>
      <c r="K26" s="33">
        <f>'Tab #1'!K24+'Tab #2'!K24+'Tab #3'!K24+'Tab #4'!K24+'Tab #5'!K24+'Tab #6'!K24+'Tab #7'!K24+'Tab #8'!K24</f>
        <v>0</v>
      </c>
      <c r="L26" s="33">
        <f t="shared" si="2"/>
        <v>0</v>
      </c>
      <c r="M26" s="33">
        <f t="shared" si="3"/>
        <v>0</v>
      </c>
      <c r="N26" s="33">
        <f t="shared" si="4"/>
        <v>0</v>
      </c>
    </row>
    <row r="27" spans="1:14" ht="15" x14ac:dyDescent="0.2">
      <c r="A27" s="71" t="str">
        <f>Master!A25</f>
        <v xml:space="preserve">  Other (38.6%)</v>
      </c>
      <c r="B27" s="33">
        <f>'Tab #1'!B25+'Tab #2'!B25+'Tab #3'!B25+'Tab #4'!B25+'Tab #5'!B25+'Tab #6'!B25+'Tab #7'!B25+'Tab #8'!B25</f>
        <v>0</v>
      </c>
      <c r="C27" s="33">
        <f>'Tab #1'!C25+'Tab #2'!C25+'Tab #3'!C25+'Tab #4'!C25+'Tab #5'!C25+'Tab #6'!C25+'Tab #7'!C25+'Tab #8'!C25</f>
        <v>0</v>
      </c>
      <c r="D27" s="33">
        <f>'Tab #1'!D25+'Tab #2'!D25+'Tab #3'!D25+'Tab #4'!D25+'Tab #5'!D25+'Tab #6'!D25+'Tab #7'!D25+'Tab #8'!D25</f>
        <v>0</v>
      </c>
      <c r="E27" s="33">
        <f>'Tab #1'!E25+'Tab #2'!E25+'Tab #3'!E25+'Tab #4'!E25+'Tab #5'!E25+'Tab #6'!E25+'Tab #7'!E25+'Tab #8'!E25</f>
        <v>0</v>
      </c>
      <c r="F27" s="33">
        <f>'Tab #1'!F25+'Tab #2'!F25+'Tab #3'!F25+'Tab #4'!F25+'Tab #5'!F25+'Tab #6'!F25+'Tab #7'!F25+'Tab #8'!F25</f>
        <v>0</v>
      </c>
      <c r="G27" s="33">
        <f>'Tab #1'!G25+'Tab #2'!G25+'Tab #3'!G25+'Tab #4'!G25+'Tab #5'!G25+'Tab #6'!G25+'Tab #7'!G25+'Tab #8'!G25</f>
        <v>0</v>
      </c>
      <c r="H27" s="33">
        <f>'Tab #1'!H25+'Tab #2'!H25+'Tab #3'!H25+'Tab #4'!H25+'Tab #5'!H25+'Tab #6'!H25+'Tab #7'!H25+'Tab #8'!H25</f>
        <v>0</v>
      </c>
      <c r="I27" s="33">
        <f>'Tab #1'!I25+'Tab #2'!I25+'Tab #3'!I25+'Tab #4'!I25+'Tab #5'!I25+'Tab #6'!I25+'Tab #7'!I25+'Tab #8'!I25</f>
        <v>0</v>
      </c>
      <c r="J27" s="33">
        <f>'Tab #1'!J25+'Tab #2'!J25+'Tab #3'!J25+'Tab #4'!J25+'Tab #5'!J25+'Tab #6'!J25+'Tab #7'!J25+'Tab #8'!J25</f>
        <v>0</v>
      </c>
      <c r="K27" s="33">
        <f>'Tab #1'!K25+'Tab #2'!K25+'Tab #3'!K25+'Tab #4'!K25+'Tab #5'!K25+'Tab #6'!K25+'Tab #7'!K25+'Tab #8'!K25</f>
        <v>0</v>
      </c>
      <c r="L27" s="33">
        <f t="shared" si="2"/>
        <v>0</v>
      </c>
      <c r="M27" s="33">
        <f t="shared" si="3"/>
        <v>0</v>
      </c>
      <c r="N27" s="33">
        <f t="shared" si="4"/>
        <v>0</v>
      </c>
    </row>
    <row r="28" spans="1:14" ht="15" x14ac:dyDescent="0.2">
      <c r="A28" s="71" t="str">
        <f>Master!A26</f>
        <v xml:space="preserve">  Other (38.6%)</v>
      </c>
      <c r="B28" s="33">
        <f>'Tab #1'!B26+'Tab #2'!B26+'Tab #3'!B26+'Tab #4'!B26+'Tab #5'!B26+'Tab #6'!B26+'Tab #7'!B26+'Tab #8'!B26</f>
        <v>0</v>
      </c>
      <c r="C28" s="33">
        <f>'Tab #1'!C26+'Tab #2'!C26+'Tab #3'!C26+'Tab #4'!C26+'Tab #5'!C26+'Tab #6'!C26+'Tab #7'!C26+'Tab #8'!C26</f>
        <v>0</v>
      </c>
      <c r="D28" s="33">
        <f>'Tab #1'!D26+'Tab #2'!D26+'Tab #3'!D26+'Tab #4'!D26+'Tab #5'!D26+'Tab #6'!D26+'Tab #7'!D26+'Tab #8'!D26</f>
        <v>0</v>
      </c>
      <c r="E28" s="33">
        <f>'Tab #1'!E26+'Tab #2'!E26+'Tab #3'!E26+'Tab #4'!E26+'Tab #5'!E26+'Tab #6'!E26+'Tab #7'!E26+'Tab #8'!E26</f>
        <v>0</v>
      </c>
      <c r="F28" s="33">
        <f>'Tab #1'!F26+'Tab #2'!F26+'Tab #3'!F26+'Tab #4'!F26+'Tab #5'!F26+'Tab #6'!F26+'Tab #7'!F26+'Tab #8'!F26</f>
        <v>0</v>
      </c>
      <c r="G28" s="33">
        <f>'Tab #1'!G26+'Tab #2'!G26+'Tab #3'!G26+'Tab #4'!G26+'Tab #5'!G26+'Tab #6'!G26+'Tab #7'!G26+'Tab #8'!G26</f>
        <v>0</v>
      </c>
      <c r="H28" s="33">
        <f>'Tab #1'!H26+'Tab #2'!H26+'Tab #3'!H26+'Tab #4'!H26+'Tab #5'!H26+'Tab #6'!H26+'Tab #7'!H26+'Tab #8'!H26</f>
        <v>0</v>
      </c>
      <c r="I28" s="33">
        <f>'Tab #1'!I26+'Tab #2'!I26+'Tab #3'!I26+'Tab #4'!I26+'Tab #5'!I26+'Tab #6'!I26+'Tab #7'!I26+'Tab #8'!I26</f>
        <v>0</v>
      </c>
      <c r="J28" s="33">
        <f>'Tab #1'!J26+'Tab #2'!J26+'Tab #3'!J26+'Tab #4'!J26+'Tab #5'!J26+'Tab #6'!J26+'Tab #7'!J26+'Tab #8'!J26</f>
        <v>0</v>
      </c>
      <c r="K28" s="33">
        <f>'Tab #1'!K26+'Tab #2'!K26+'Tab #3'!K26+'Tab #4'!K26+'Tab #5'!K26+'Tab #6'!K26+'Tab #7'!K26+'Tab #8'!K26</f>
        <v>0</v>
      </c>
      <c r="L28" s="33">
        <f t="shared" si="2"/>
        <v>0</v>
      </c>
      <c r="M28" s="33">
        <f t="shared" si="3"/>
        <v>0</v>
      </c>
      <c r="N28" s="33">
        <f t="shared" si="4"/>
        <v>0</v>
      </c>
    </row>
    <row r="29" spans="1:14" ht="15" x14ac:dyDescent="0.2">
      <c r="A29" s="71" t="str">
        <f>Master!A27</f>
        <v xml:space="preserve">  Other (38.6%)</v>
      </c>
      <c r="B29" s="33">
        <f>'Tab #1'!B27+'Tab #2'!B27+'Tab #3'!B27+'Tab #4'!B27+'Tab #5'!B27+'Tab #6'!B27+'Tab #7'!B27+'Tab #8'!B27</f>
        <v>0</v>
      </c>
      <c r="C29" s="33">
        <f>'Tab #1'!C27+'Tab #2'!C27+'Tab #3'!C27+'Tab #4'!C27+'Tab #5'!C27+'Tab #6'!C27+'Tab #7'!C27+'Tab #8'!C27</f>
        <v>0</v>
      </c>
      <c r="D29" s="33">
        <f>'Tab #1'!D27+'Tab #2'!D27+'Tab #3'!D27+'Tab #4'!D27+'Tab #5'!D27+'Tab #6'!D27+'Tab #7'!D27+'Tab #8'!D27</f>
        <v>0</v>
      </c>
      <c r="E29" s="33">
        <f>'Tab #1'!E27+'Tab #2'!E27+'Tab #3'!E27+'Tab #4'!E27+'Tab #5'!E27+'Tab #6'!E27+'Tab #7'!E27+'Tab #8'!E27</f>
        <v>0</v>
      </c>
      <c r="F29" s="33">
        <f>'Tab #1'!F27+'Tab #2'!F27+'Tab #3'!F27+'Tab #4'!F27+'Tab #5'!F27+'Tab #6'!F27+'Tab #7'!F27+'Tab #8'!F27</f>
        <v>0</v>
      </c>
      <c r="G29" s="33">
        <f>'Tab #1'!G27+'Tab #2'!G27+'Tab #3'!G27+'Tab #4'!G27+'Tab #5'!G27+'Tab #6'!G27+'Tab #7'!G27+'Tab #8'!G27</f>
        <v>0</v>
      </c>
      <c r="H29" s="33">
        <f>'Tab #1'!H27+'Tab #2'!H27+'Tab #3'!H27+'Tab #4'!H27+'Tab #5'!H27+'Tab #6'!H27+'Tab #7'!H27+'Tab #8'!H27</f>
        <v>0</v>
      </c>
      <c r="I29" s="33">
        <f>'Tab #1'!I27+'Tab #2'!I27+'Tab #3'!I27+'Tab #4'!I27+'Tab #5'!I27+'Tab #6'!I27+'Tab #7'!I27+'Tab #8'!I27</f>
        <v>0</v>
      </c>
      <c r="J29" s="33">
        <f>'Tab #1'!J27+'Tab #2'!J27+'Tab #3'!J27+'Tab #4'!J27+'Tab #5'!J27+'Tab #6'!J27+'Tab #7'!J27+'Tab #8'!J27</f>
        <v>0</v>
      </c>
      <c r="K29" s="33">
        <f>'Tab #1'!K27+'Tab #2'!K27+'Tab #3'!K27+'Tab #4'!K27+'Tab #5'!K27+'Tab #6'!K27+'Tab #7'!K27+'Tab #8'!K27</f>
        <v>0</v>
      </c>
      <c r="L29" s="33">
        <f t="shared" si="2"/>
        <v>0</v>
      </c>
      <c r="M29" s="33">
        <f t="shared" si="3"/>
        <v>0</v>
      </c>
      <c r="N29" s="33">
        <f t="shared" si="4"/>
        <v>0</v>
      </c>
    </row>
    <row r="30" spans="1:14" ht="15" x14ac:dyDescent="0.2">
      <c r="A30" s="71" t="str">
        <f>Master!A28</f>
        <v xml:space="preserve">  Other (38.6%)</v>
      </c>
      <c r="B30" s="33">
        <f>'Tab #1'!B28+'Tab #2'!B28+'Tab #3'!B28+'Tab #4'!B28+'Tab #5'!B28+'Tab #6'!B28+'Tab #7'!B28+'Tab #8'!B28</f>
        <v>0</v>
      </c>
      <c r="C30" s="33">
        <f>'Tab #1'!C28+'Tab #2'!C28+'Tab #3'!C28+'Tab #4'!C28+'Tab #5'!C28+'Tab #6'!C28+'Tab #7'!C28+'Tab #8'!C28</f>
        <v>0</v>
      </c>
      <c r="D30" s="33">
        <f>'Tab #1'!D28+'Tab #2'!D28+'Tab #3'!D28+'Tab #4'!D28+'Tab #5'!D28+'Tab #6'!D28+'Tab #7'!D28+'Tab #8'!D28</f>
        <v>0</v>
      </c>
      <c r="E30" s="33">
        <f>'Tab #1'!E28+'Tab #2'!E28+'Tab #3'!E28+'Tab #4'!E28+'Tab #5'!E28+'Tab #6'!E28+'Tab #7'!E28+'Tab #8'!E28</f>
        <v>0</v>
      </c>
      <c r="F30" s="33">
        <f>'Tab #1'!F28+'Tab #2'!F28+'Tab #3'!F28+'Tab #4'!F28+'Tab #5'!F28+'Tab #6'!F28+'Tab #7'!F28+'Tab #8'!F28</f>
        <v>0</v>
      </c>
      <c r="G30" s="33">
        <f>'Tab #1'!G28+'Tab #2'!G28+'Tab #3'!G28+'Tab #4'!G28+'Tab #5'!G28+'Tab #6'!G28+'Tab #7'!G28+'Tab #8'!G28</f>
        <v>0</v>
      </c>
      <c r="H30" s="33">
        <f>'Tab #1'!H28+'Tab #2'!H28+'Tab #3'!H28+'Tab #4'!H28+'Tab #5'!H28+'Tab #6'!H28+'Tab #7'!H28+'Tab #8'!H28</f>
        <v>0</v>
      </c>
      <c r="I30" s="33">
        <f>'Tab #1'!I28+'Tab #2'!I28+'Tab #3'!I28+'Tab #4'!I28+'Tab #5'!I28+'Tab #6'!I28+'Tab #7'!I28+'Tab #8'!I28</f>
        <v>0</v>
      </c>
      <c r="J30" s="33">
        <f>'Tab #1'!J28+'Tab #2'!J28+'Tab #3'!J28+'Tab #4'!J28+'Tab #5'!J28+'Tab #6'!J28+'Tab #7'!J28+'Tab #8'!J28</f>
        <v>0</v>
      </c>
      <c r="K30" s="33">
        <f>'Tab #1'!K28+'Tab #2'!K28+'Tab #3'!K28+'Tab #4'!K28+'Tab #5'!K28+'Tab #6'!K28+'Tab #7'!K28+'Tab #8'!K28</f>
        <v>0</v>
      </c>
      <c r="L30" s="33">
        <f t="shared" si="2"/>
        <v>0</v>
      </c>
      <c r="M30" s="33">
        <f t="shared" si="3"/>
        <v>0</v>
      </c>
      <c r="N30" s="33">
        <f t="shared" si="4"/>
        <v>0</v>
      </c>
    </row>
    <row r="31" spans="1:14" ht="15" x14ac:dyDescent="0.2">
      <c r="A31" s="71" t="str">
        <f>Master!A29</f>
        <v xml:space="preserve">  Other (38.6%)</v>
      </c>
      <c r="B31" s="33">
        <f>'Tab #1'!B29+'Tab #2'!B29+'Tab #3'!B29+'Tab #4'!B29+'Tab #5'!B29+'Tab #6'!B29+'Tab #7'!B29+'Tab #8'!B29</f>
        <v>0</v>
      </c>
      <c r="C31" s="33">
        <f>'Tab #1'!C29+'Tab #2'!C29+'Tab #3'!C29+'Tab #4'!C29+'Tab #5'!C29+'Tab #6'!C29+'Tab #7'!C29+'Tab #8'!C29</f>
        <v>0</v>
      </c>
      <c r="D31" s="33">
        <f>'Tab #1'!D29+'Tab #2'!D29+'Tab #3'!D29+'Tab #4'!D29+'Tab #5'!D29+'Tab #6'!D29+'Tab #7'!D29+'Tab #8'!D29</f>
        <v>0</v>
      </c>
      <c r="E31" s="33">
        <f>'Tab #1'!E29+'Tab #2'!E29+'Tab #3'!E29+'Tab #4'!E29+'Tab #5'!E29+'Tab #6'!E29+'Tab #7'!E29+'Tab #8'!E29</f>
        <v>0</v>
      </c>
      <c r="F31" s="33">
        <f>'Tab #1'!F29+'Tab #2'!F29+'Tab #3'!F29+'Tab #4'!F29+'Tab #5'!F29+'Tab #6'!F29+'Tab #7'!F29+'Tab #8'!F29</f>
        <v>0</v>
      </c>
      <c r="G31" s="33">
        <f>'Tab #1'!G29+'Tab #2'!G29+'Tab #3'!G29+'Tab #4'!G29+'Tab #5'!G29+'Tab #6'!G29+'Tab #7'!G29+'Tab #8'!G29</f>
        <v>0</v>
      </c>
      <c r="H31" s="33">
        <f>'Tab #1'!H29+'Tab #2'!H29+'Tab #3'!H29+'Tab #4'!H29+'Tab #5'!H29+'Tab #6'!H29+'Tab #7'!H29+'Tab #8'!H29</f>
        <v>0</v>
      </c>
      <c r="I31" s="33">
        <f>'Tab #1'!I29+'Tab #2'!I29+'Tab #3'!I29+'Tab #4'!I29+'Tab #5'!I29+'Tab #6'!I29+'Tab #7'!I29+'Tab #8'!I29</f>
        <v>0</v>
      </c>
      <c r="J31" s="33">
        <f>'Tab #1'!J29+'Tab #2'!J29+'Tab #3'!J29+'Tab #4'!J29+'Tab #5'!J29+'Tab #6'!J29+'Tab #7'!J29+'Tab #8'!J29</f>
        <v>0</v>
      </c>
      <c r="K31" s="33">
        <f>'Tab #1'!K29+'Tab #2'!K29+'Tab #3'!K29+'Tab #4'!K29+'Tab #5'!K29+'Tab #6'!K29+'Tab #7'!K29+'Tab #8'!K29</f>
        <v>0</v>
      </c>
      <c r="L31" s="33">
        <f t="shared" si="0"/>
        <v>0</v>
      </c>
      <c r="M31" s="33">
        <f t="shared" si="0"/>
        <v>0</v>
      </c>
      <c r="N31" s="33">
        <f t="shared" si="1"/>
        <v>0</v>
      </c>
    </row>
    <row r="32" spans="1:14" ht="15" x14ac:dyDescent="0.2">
      <c r="A32" s="71" t="str">
        <f>Master!A30</f>
        <v xml:space="preserve">  Other (38.6%)</v>
      </c>
      <c r="B32" s="33">
        <f>'Tab #1'!B30+'Tab #2'!B30+'Tab #3'!B30+'Tab #4'!B30+'Tab #5'!B30+'Tab #6'!B30+'Tab #7'!B30+'Tab #8'!B30</f>
        <v>0</v>
      </c>
      <c r="C32" s="33">
        <f>'Tab #1'!C30+'Tab #2'!C30+'Tab #3'!C30+'Tab #4'!C30+'Tab #5'!C30+'Tab #6'!C30+'Tab #7'!C30+'Tab #8'!C30</f>
        <v>0</v>
      </c>
      <c r="D32" s="33">
        <f>'Tab #1'!D30+'Tab #2'!D30+'Tab #3'!D30+'Tab #4'!D30+'Tab #5'!D30+'Tab #6'!D30+'Tab #7'!D30+'Tab #8'!D30</f>
        <v>0</v>
      </c>
      <c r="E32" s="33">
        <f>'Tab #1'!E30+'Tab #2'!E30+'Tab #3'!E30+'Tab #4'!E30+'Tab #5'!E30+'Tab #6'!E30+'Tab #7'!E30+'Tab #8'!E30</f>
        <v>0</v>
      </c>
      <c r="F32" s="33">
        <f>'Tab #1'!F30+'Tab #2'!F30+'Tab #3'!F30+'Tab #4'!F30+'Tab #5'!F30+'Tab #6'!F30+'Tab #7'!F30+'Tab #8'!F30</f>
        <v>0</v>
      </c>
      <c r="G32" s="33">
        <f>'Tab #1'!G30+'Tab #2'!G30+'Tab #3'!G30+'Tab #4'!G30+'Tab #5'!G30+'Tab #6'!G30+'Tab #7'!G30+'Tab #8'!G30</f>
        <v>0</v>
      </c>
      <c r="H32" s="33">
        <f>'Tab #1'!H30+'Tab #2'!H30+'Tab #3'!H30+'Tab #4'!H30+'Tab #5'!H30+'Tab #6'!H30+'Tab #7'!H30+'Tab #8'!H30</f>
        <v>0</v>
      </c>
      <c r="I32" s="33">
        <f>'Tab #1'!I30+'Tab #2'!I30+'Tab #3'!I30+'Tab #4'!I30+'Tab #5'!I30+'Tab #6'!I30+'Tab #7'!I30+'Tab #8'!I30</f>
        <v>0</v>
      </c>
      <c r="J32" s="33">
        <f>'Tab #1'!J30+'Tab #2'!J30+'Tab #3'!J30+'Tab #4'!J30+'Tab #5'!J30+'Tab #6'!J30+'Tab #7'!J30+'Tab #8'!J30</f>
        <v>0</v>
      </c>
      <c r="K32" s="33">
        <f>'Tab #1'!K30+'Tab #2'!K30+'Tab #3'!K30+'Tab #4'!K30+'Tab #5'!K30+'Tab #6'!K30+'Tab #7'!K30+'Tab #8'!K30</f>
        <v>0</v>
      </c>
      <c r="L32" s="33">
        <f t="shared" si="0"/>
        <v>0</v>
      </c>
      <c r="M32" s="33">
        <f t="shared" si="0"/>
        <v>0</v>
      </c>
      <c r="N32" s="33">
        <f t="shared" si="1"/>
        <v>0</v>
      </c>
    </row>
    <row r="33" spans="1:255" ht="15" x14ac:dyDescent="0.2">
      <c r="A33" s="71" t="str">
        <f>Master!A31</f>
        <v xml:space="preserve">  Temporary (10.1%) </v>
      </c>
      <c r="B33" s="33">
        <f>'Tab #1'!B31+'Tab #2'!B31+'Tab #3'!B31+'Tab #4'!B31+'Tab #5'!B31+'Tab #6'!B31+'Tab #7'!B31+'Tab #8'!B31</f>
        <v>0</v>
      </c>
      <c r="C33" s="33">
        <f>'Tab #1'!C31+'Tab #2'!C31+'Tab #3'!C31+'Tab #4'!C31+'Tab #5'!C31+'Tab #6'!C31+'Tab #7'!C31+'Tab #8'!C31</f>
        <v>0</v>
      </c>
      <c r="D33" s="33">
        <f>'Tab #1'!D31+'Tab #2'!D31+'Tab #3'!D31+'Tab #4'!D31+'Tab #5'!D31+'Tab #6'!D31+'Tab #7'!D31+'Tab #8'!D31</f>
        <v>0</v>
      </c>
      <c r="E33" s="33">
        <f>'Tab #1'!E31+'Tab #2'!E31+'Tab #3'!E31+'Tab #4'!E31+'Tab #5'!E31+'Tab #6'!E31+'Tab #7'!E31+'Tab #8'!E31</f>
        <v>0</v>
      </c>
      <c r="F33" s="33">
        <f>'Tab #1'!F31+'Tab #2'!F31+'Tab #3'!F31+'Tab #4'!F31+'Tab #5'!F31+'Tab #6'!F31+'Tab #7'!F31+'Tab #8'!F31</f>
        <v>0</v>
      </c>
      <c r="G33" s="33">
        <f>'Tab #1'!G31+'Tab #2'!G31+'Tab #3'!G31+'Tab #4'!G31+'Tab #5'!G31+'Tab #6'!G31+'Tab #7'!G31+'Tab #8'!G31</f>
        <v>0</v>
      </c>
      <c r="H33" s="33">
        <f>'Tab #1'!H31+'Tab #2'!H31+'Tab #3'!H31+'Tab #4'!H31+'Tab #5'!H31+'Tab #6'!H31+'Tab #7'!H31+'Tab #8'!H31</f>
        <v>0</v>
      </c>
      <c r="I33" s="33">
        <f>'Tab #1'!I31+'Tab #2'!I31+'Tab #3'!I31+'Tab #4'!I31+'Tab #5'!I31+'Tab #6'!I31+'Tab #7'!I31+'Tab #8'!I31</f>
        <v>0</v>
      </c>
      <c r="J33" s="33">
        <f>'Tab #1'!J31+'Tab #2'!J31+'Tab #3'!J31+'Tab #4'!J31+'Tab #5'!J31+'Tab #6'!J31+'Tab #7'!J31+'Tab #8'!J31</f>
        <v>0</v>
      </c>
      <c r="K33" s="33">
        <f>'Tab #1'!K31+'Tab #2'!K31+'Tab #3'!K31+'Tab #4'!K31+'Tab #5'!K31+'Tab #6'!K31+'Tab #7'!K31+'Tab #8'!K31</f>
        <v>0</v>
      </c>
      <c r="L33" s="33">
        <f t="shared" si="0"/>
        <v>0</v>
      </c>
      <c r="M33" s="33">
        <f t="shared" si="0"/>
        <v>0</v>
      </c>
      <c r="N33" s="33">
        <f t="shared" si="1"/>
        <v>0</v>
      </c>
    </row>
    <row r="34" spans="1:255" ht="15" x14ac:dyDescent="0.2">
      <c r="A34" s="28" t="str">
        <f>Master!A32</f>
        <v xml:space="preserve">  Hourly Graduate Student(s)(0%) </v>
      </c>
      <c r="B34" s="33">
        <f>'Tab #1'!B32+'Tab #2'!B32+'Tab #3'!B32+'Tab #4'!B32+'Tab #5'!B32+'Tab #6'!B32+'Tab #7'!B32+'Tab #8'!B32</f>
        <v>0</v>
      </c>
      <c r="C34" s="33">
        <f>'Tab #1'!C32+'Tab #2'!C32+'Tab #3'!C32+'Tab #4'!C32+'Tab #5'!C32+'Tab #6'!C32+'Tab #7'!C32+'Tab #8'!C32</f>
        <v>0</v>
      </c>
      <c r="D34" s="33">
        <f>'Tab #1'!D32+'Tab #2'!D32+'Tab #3'!D32+'Tab #4'!D32+'Tab #5'!D32+'Tab #6'!D32+'Tab #7'!D32+'Tab #8'!D32</f>
        <v>0</v>
      </c>
      <c r="E34" s="33">
        <f>'Tab #1'!E32+'Tab #2'!E32+'Tab #3'!E32+'Tab #4'!E32+'Tab #5'!E32+'Tab #6'!E32+'Tab #7'!E32+'Tab #8'!E32</f>
        <v>0</v>
      </c>
      <c r="F34" s="33">
        <f>'Tab #1'!F32+'Tab #2'!F32+'Tab #3'!F32+'Tab #4'!F32+'Tab #5'!F32+'Tab #6'!F32+'Tab #7'!F32+'Tab #8'!F32</f>
        <v>0</v>
      </c>
      <c r="G34" s="33">
        <f>'Tab #1'!G32+'Tab #2'!G32+'Tab #3'!G32+'Tab #4'!G32+'Tab #5'!G32+'Tab #6'!G32+'Tab #7'!G32+'Tab #8'!G32</f>
        <v>0</v>
      </c>
      <c r="H34" s="33">
        <f>'Tab #1'!H32+'Tab #2'!H32+'Tab #3'!H32+'Tab #4'!H32+'Tab #5'!H32+'Tab #6'!H32+'Tab #7'!H32+'Tab #8'!H32</f>
        <v>0</v>
      </c>
      <c r="I34" s="33">
        <f>'Tab #1'!I32+'Tab #2'!I32+'Tab #3'!I32+'Tab #4'!I32+'Tab #5'!I32+'Tab #6'!I32+'Tab #7'!I32+'Tab #8'!I32</f>
        <v>0</v>
      </c>
      <c r="J34" s="33">
        <f>'Tab #1'!J32+'Tab #2'!J32+'Tab #3'!J32+'Tab #4'!J32+'Tab #5'!J32+'Tab #6'!J32+'Tab #7'!J32+'Tab #8'!J32</f>
        <v>0</v>
      </c>
      <c r="K34" s="33">
        <f>'Tab #1'!K32+'Tab #2'!K32+'Tab #3'!K32+'Tab #4'!K32+'Tab #5'!K32+'Tab #6'!K32+'Tab #7'!K32+'Tab #8'!K32</f>
        <v>0</v>
      </c>
      <c r="L34" s="33">
        <f>SUM(B34,D34,F34,H34,J34)</f>
        <v>0</v>
      </c>
      <c r="M34" s="33">
        <f>SUM(C34,E34,G34,I34,K34)</f>
        <v>0</v>
      </c>
      <c r="N34" s="33">
        <f t="shared" si="1"/>
        <v>0</v>
      </c>
    </row>
    <row r="35" spans="1:255" ht="15" x14ac:dyDescent="0.2">
      <c r="A35" s="28" t="str">
        <f>Master!A33</f>
        <v xml:space="preserve">  Undergraduate Student(s)(0%)</v>
      </c>
      <c r="B35" s="33">
        <f>'Tab #1'!B33+'Tab #2'!B33+'Tab #3'!B33+'Tab #4'!B33+'Tab #5'!B33+'Tab #6'!B33+'Tab #7'!B33+'Tab #8'!B33</f>
        <v>0</v>
      </c>
      <c r="C35" s="33">
        <f>'Tab #1'!C33+'Tab #2'!C33+'Tab #3'!C33+'Tab #4'!C33+'Tab #5'!C33+'Tab #6'!C33+'Tab #7'!C33+'Tab #8'!C33</f>
        <v>0</v>
      </c>
      <c r="D35" s="33">
        <f>'Tab #1'!D33+'Tab #2'!D33+'Tab #3'!D33+'Tab #4'!D33+'Tab #5'!D33+'Tab #6'!D33+'Tab #7'!D33+'Tab #8'!D33</f>
        <v>0</v>
      </c>
      <c r="E35" s="33">
        <f>'Tab #1'!E33+'Tab #2'!E33+'Tab #3'!E33+'Tab #4'!E33+'Tab #5'!E33+'Tab #6'!E33+'Tab #7'!E33+'Tab #8'!E33</f>
        <v>0</v>
      </c>
      <c r="F35" s="33">
        <f>'Tab #1'!F33+'Tab #2'!F33+'Tab #3'!F33+'Tab #4'!F33+'Tab #5'!F33+'Tab #6'!F33+'Tab #7'!F33+'Tab #8'!F33</f>
        <v>0</v>
      </c>
      <c r="G35" s="33">
        <f>'Tab #1'!G33+'Tab #2'!G33+'Tab #3'!G33+'Tab #4'!G33+'Tab #5'!G33+'Tab #6'!G33+'Tab #7'!G33+'Tab #8'!G33</f>
        <v>0</v>
      </c>
      <c r="H35" s="33">
        <f>'Tab #1'!H33+'Tab #2'!H33+'Tab #3'!H33+'Tab #4'!H33+'Tab #5'!H33+'Tab #6'!H33+'Tab #7'!H33+'Tab #8'!H33</f>
        <v>0</v>
      </c>
      <c r="I35" s="33">
        <f>'Tab #1'!I33+'Tab #2'!I33+'Tab #3'!I33+'Tab #4'!I33+'Tab #5'!I33+'Tab #6'!I33+'Tab #7'!I33+'Tab #8'!I33</f>
        <v>0</v>
      </c>
      <c r="J35" s="33">
        <f>'Tab #1'!J33+'Tab #2'!J33+'Tab #3'!J33+'Tab #4'!J33+'Tab #5'!J33+'Tab #6'!J33+'Tab #7'!J33+'Tab #8'!J33</f>
        <v>0</v>
      </c>
      <c r="K35" s="33">
        <f>'Tab #1'!K33+'Tab #2'!K33+'Tab #3'!K33+'Tab #4'!K33+'Tab #5'!K33+'Tab #6'!K33+'Tab #7'!K33+'Tab #8'!K33</f>
        <v>0</v>
      </c>
      <c r="L35" s="33">
        <f>SUM(B35,D35,F35,H35,J35)</f>
        <v>0</v>
      </c>
      <c r="M35" s="33">
        <f>SUM(C35,E35,G35,I35,K35)</f>
        <v>0</v>
      </c>
      <c r="N35" s="33">
        <f t="shared" si="1"/>
        <v>0</v>
      </c>
    </row>
    <row r="36" spans="1:255" ht="15.75" x14ac:dyDescent="0.25">
      <c r="A36" s="28" t="str">
        <f>Master!A34</f>
        <v xml:space="preserve">      Subtotal-Personnel</v>
      </c>
      <c r="B36" s="34">
        <f t="shared" ref="B36:N36" si="5">SUM(B11:B35)</f>
        <v>0</v>
      </c>
      <c r="C36" s="34">
        <f t="shared" si="5"/>
        <v>0</v>
      </c>
      <c r="D36" s="34">
        <f t="shared" si="5"/>
        <v>0</v>
      </c>
      <c r="E36" s="34">
        <f t="shared" si="5"/>
        <v>0</v>
      </c>
      <c r="F36" s="34">
        <f>SUM(F11:F35)</f>
        <v>0</v>
      </c>
      <c r="G36" s="34">
        <f t="shared" si="5"/>
        <v>0</v>
      </c>
      <c r="H36" s="34">
        <f t="shared" si="5"/>
        <v>0</v>
      </c>
      <c r="I36" s="34">
        <f t="shared" si="5"/>
        <v>0</v>
      </c>
      <c r="J36" s="34">
        <f>SUM(J11:J35)</f>
        <v>0</v>
      </c>
      <c r="K36" s="34">
        <f>SUM(K11:K35)</f>
        <v>0</v>
      </c>
      <c r="L36" s="34">
        <f t="shared" si="5"/>
        <v>0</v>
      </c>
      <c r="M36" s="34">
        <f t="shared" si="5"/>
        <v>0</v>
      </c>
      <c r="N36" s="34">
        <f t="shared" si="5"/>
        <v>0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</row>
    <row r="37" spans="1:255" ht="15" x14ac:dyDescent="0.2">
      <c r="A37" s="28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6"/>
      <c r="N37" s="36"/>
    </row>
    <row r="38" spans="1:255" ht="15" x14ac:dyDescent="0.2">
      <c r="A38" s="47" t="str">
        <f>Master!A36</f>
        <v xml:space="preserve"> Fringe Benefits</v>
      </c>
      <c r="B38" s="37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6"/>
      <c r="N38" s="36"/>
    </row>
    <row r="39" spans="1:255" ht="15" x14ac:dyDescent="0.2">
      <c r="A39" s="28" t="str">
        <f>Master!A37</f>
        <v xml:space="preserve">  Temporary (10.1%)</v>
      </c>
      <c r="B39" s="33">
        <f>'Tab #1'!B37+'Tab #2'!B37+'Tab #3'!B37+'Tab #4'!B37+'Tab #5'!B37+'Tab #6'!B37+'Tab #7'!B37+'Tab #8'!B37</f>
        <v>0</v>
      </c>
      <c r="C39" s="33">
        <f>'Tab #1'!C37+'Tab #2'!C37+'Tab #3'!C37+'Tab #4'!C37+'Tab #5'!C37+'Tab #6'!C37+'Tab #7'!C37+'Tab #8'!C37</f>
        <v>0</v>
      </c>
      <c r="D39" s="33">
        <f>'Tab #1'!D37+'Tab #2'!D37+'Tab #3'!D37+'Tab #4'!D37+'Tab #5'!D37+'Tab #6'!D37+'Tab #7'!D37+'Tab #8'!D37</f>
        <v>0</v>
      </c>
      <c r="E39" s="33">
        <f>'Tab #1'!E37+'Tab #2'!E37+'Tab #3'!E37+'Tab #4'!E37+'Tab #5'!E37+'Tab #6'!E37+'Tab #7'!E37+'Tab #8'!E37</f>
        <v>0</v>
      </c>
      <c r="F39" s="33">
        <f>'Tab #1'!F37+'Tab #2'!F37+'Tab #3'!F37+'Tab #4'!F37+'Tab #5'!F37+'Tab #6'!F37+'Tab #7'!F37+'Tab #8'!F37</f>
        <v>0</v>
      </c>
      <c r="G39" s="33">
        <f>'Tab #1'!G37+'Tab #2'!G37+'Tab #3'!G37+'Tab #4'!G37+'Tab #5'!G37+'Tab #6'!G37+'Tab #7'!G37+'Tab #8'!G37</f>
        <v>0</v>
      </c>
      <c r="H39" s="33">
        <f>'Tab #1'!H37+'Tab #2'!H37+'Tab #3'!H37+'Tab #4'!H37+'Tab #5'!H37+'Tab #6'!H37+'Tab #7'!H37+'Tab #8'!H37</f>
        <v>0</v>
      </c>
      <c r="I39" s="33">
        <f>'Tab #1'!I37+'Tab #2'!I37+'Tab #3'!I37+'Tab #4'!I37+'Tab #5'!I37+'Tab #6'!I37+'Tab #7'!I37+'Tab #8'!I37</f>
        <v>0</v>
      </c>
      <c r="J39" s="33">
        <f>'Tab #1'!J37+'Tab #2'!J37+'Tab #3'!J37+'Tab #4'!J37+'Tab #5'!J37+'Tab #6'!J37+'Tab #7'!J37+'Tab #8'!J37</f>
        <v>0</v>
      </c>
      <c r="K39" s="33">
        <f>'Tab #1'!K37+'Tab #2'!K37+'Tab #3'!K37+'Tab #4'!K37+'Tab #5'!K37+'Tab #6'!K37+'Tab #7'!K37+'Tab #8'!K37</f>
        <v>0</v>
      </c>
      <c r="L39" s="33">
        <f t="shared" ref="L39:M43" si="6">SUM(B39,D39,F39,H39,J39)</f>
        <v>0</v>
      </c>
      <c r="M39" s="33">
        <f t="shared" si="6"/>
        <v>0</v>
      </c>
      <c r="N39" s="33">
        <f>SUM(L39,M39)</f>
        <v>0</v>
      </c>
    </row>
    <row r="40" spans="1:255" ht="15" x14ac:dyDescent="0.2">
      <c r="A40" s="28" t="str">
        <f>Master!A38</f>
        <v xml:space="preserve">  Faculty Academic and Other (38.6%)</v>
      </c>
      <c r="B40" s="33">
        <f>'Tab #1'!B38+'Tab #2'!B38+'Tab #3'!B38+'Tab #4'!B38+'Tab #5'!B38+'Tab #6'!B38+'Tab #7'!B38+'Tab #8'!B38</f>
        <v>0</v>
      </c>
      <c r="C40" s="33">
        <f>'Tab #1'!C38+'Tab #2'!C38+'Tab #3'!C38+'Tab #4'!C38+'Tab #5'!C38+'Tab #6'!C38+'Tab #7'!C38+'Tab #8'!C38</f>
        <v>0</v>
      </c>
      <c r="D40" s="33">
        <f>'Tab #1'!D38+'Tab #2'!D38+'Tab #3'!D38+'Tab #4'!D38+'Tab #5'!D38+'Tab #6'!D38+'Tab #7'!D38+'Tab #8'!D38</f>
        <v>0</v>
      </c>
      <c r="E40" s="33">
        <f>'Tab #1'!E38+'Tab #2'!E38+'Tab #3'!E38+'Tab #4'!E38+'Tab #5'!E38+'Tab #6'!E38+'Tab #7'!E38+'Tab #8'!E38</f>
        <v>0</v>
      </c>
      <c r="F40" s="33">
        <f>'Tab #1'!F38+'Tab #2'!F38+'Tab #3'!F38+'Tab #4'!F38+'Tab #5'!F38+'Tab #6'!F38+'Tab #7'!F38+'Tab #8'!F38</f>
        <v>0</v>
      </c>
      <c r="G40" s="33">
        <f>'Tab #1'!G38+'Tab #2'!G38+'Tab #3'!G38+'Tab #4'!G38+'Tab #5'!G38+'Tab #6'!G38+'Tab #7'!G38+'Tab #8'!G38</f>
        <v>0</v>
      </c>
      <c r="H40" s="33">
        <f>'Tab #1'!H38+'Tab #2'!H38+'Tab #3'!H38+'Tab #4'!H38+'Tab #5'!H38+'Tab #6'!H38+'Tab #7'!H38+'Tab #8'!H38</f>
        <v>0</v>
      </c>
      <c r="I40" s="33">
        <f>'Tab #1'!I38+'Tab #2'!I38+'Tab #3'!I38+'Tab #4'!I38+'Tab #5'!I38+'Tab #6'!I38+'Tab #7'!I38+'Tab #8'!I38</f>
        <v>0</v>
      </c>
      <c r="J40" s="33">
        <f>'Tab #1'!J38+'Tab #2'!J38+'Tab #3'!J38+'Tab #4'!J38+'Tab #5'!J38+'Tab #6'!J38+'Tab #7'!J38+'Tab #8'!J38</f>
        <v>0</v>
      </c>
      <c r="K40" s="33">
        <f>'Tab #1'!K38+'Tab #2'!K38+'Tab #3'!K38+'Tab #4'!K38+'Tab #5'!K38+'Tab #6'!K38+'Tab #7'!K38+'Tab #8'!K38</f>
        <v>0</v>
      </c>
      <c r="L40" s="33">
        <f t="shared" si="6"/>
        <v>0</v>
      </c>
      <c r="M40" s="33">
        <f t="shared" si="6"/>
        <v>0</v>
      </c>
      <c r="N40" s="33">
        <f>SUM(L40,M40)</f>
        <v>0</v>
      </c>
    </row>
    <row r="41" spans="1:255" ht="15" x14ac:dyDescent="0.2">
      <c r="A41" s="28" t="str">
        <f>Master!A39</f>
        <v xml:space="preserve">  Faculty Summer  (19.4%)</v>
      </c>
      <c r="B41" s="33">
        <f>'Tab #1'!B39+'Tab #2'!B39+'Tab #3'!B39+'Tab #4'!B39+'Tab #5'!B39+'Tab #6'!B39+'Tab #7'!B39+'Tab #8'!B39</f>
        <v>0</v>
      </c>
      <c r="C41" s="33">
        <f>'Tab #1'!C39+'Tab #2'!C39+'Tab #3'!C39+'Tab #4'!C39+'Tab #5'!C39+'Tab #6'!C39+'Tab #7'!C39+'Tab #8'!C39</f>
        <v>0</v>
      </c>
      <c r="D41" s="33">
        <f>'Tab #1'!D39+'Tab #2'!D39+'Tab #3'!D39+'Tab #4'!D39+'Tab #5'!D39+'Tab #6'!D39+'Tab #7'!D39+'Tab #8'!D39</f>
        <v>0</v>
      </c>
      <c r="E41" s="33">
        <f>'Tab #1'!E39+'Tab #2'!E39+'Tab #3'!E39+'Tab #4'!E39+'Tab #5'!E39+'Tab #6'!E39+'Tab #7'!E39+'Tab #8'!E39</f>
        <v>0</v>
      </c>
      <c r="F41" s="33">
        <f>'Tab #1'!F39+'Tab #2'!F39+'Tab #3'!F39+'Tab #4'!F39+'Tab #5'!F39+'Tab #6'!F39+'Tab #7'!F39+'Tab #8'!F39</f>
        <v>0</v>
      </c>
      <c r="G41" s="33">
        <f>'Tab #1'!G39+'Tab #2'!G39+'Tab #3'!G39+'Tab #4'!G39+'Tab #5'!G39+'Tab #6'!G39+'Tab #7'!G39+'Tab #8'!G39</f>
        <v>0</v>
      </c>
      <c r="H41" s="33">
        <f>'Tab #1'!H39+'Tab #2'!H39+'Tab #3'!H39+'Tab #4'!H39+'Tab #5'!H39+'Tab #6'!H39+'Tab #7'!H39+'Tab #8'!H39</f>
        <v>0</v>
      </c>
      <c r="I41" s="33">
        <f>'Tab #1'!I39+'Tab #2'!I39+'Tab #3'!I39+'Tab #4'!I39+'Tab #5'!I39+'Tab #6'!I39+'Tab #7'!I39+'Tab #8'!I39</f>
        <v>0</v>
      </c>
      <c r="J41" s="33">
        <f>'Tab #1'!J39+'Tab #2'!J39+'Tab #3'!J39+'Tab #4'!J39+'Tab #5'!J39+'Tab #6'!J39+'Tab #7'!J39+'Tab #8'!J39</f>
        <v>0</v>
      </c>
      <c r="K41" s="33">
        <f>'Tab #1'!K39+'Tab #2'!K39+'Tab #3'!K39+'Tab #4'!K39+'Tab #5'!K39+'Tab #6'!K39+'Tab #7'!K39+'Tab #8'!K39</f>
        <v>0</v>
      </c>
      <c r="L41" s="33">
        <f t="shared" si="6"/>
        <v>0</v>
      </c>
      <c r="M41" s="33">
        <f t="shared" si="6"/>
        <v>0</v>
      </c>
      <c r="N41" s="33">
        <f>SUM(L41,M41)</f>
        <v>0</v>
      </c>
    </row>
    <row r="42" spans="1:255" ht="15" x14ac:dyDescent="0.2">
      <c r="A42" s="28" t="str">
        <f>Master!A40</f>
        <v xml:space="preserve">  Graduate Students (14.7%)</v>
      </c>
      <c r="B42" s="33">
        <f>'Tab #1'!B40+'Tab #2'!B40+'Tab #3'!B40+'Tab #4'!B40+'Tab #5'!B40+'Tab #6'!B40+'Tab #7'!B40+'Tab #8'!B40</f>
        <v>0</v>
      </c>
      <c r="C42" s="33">
        <f>'Tab #1'!C40+'Tab #2'!C40+'Tab #3'!C40+'Tab #4'!C40+'Tab #5'!C40+'Tab #6'!C40+'Tab #7'!C40+'Tab #8'!C40</f>
        <v>0</v>
      </c>
      <c r="D42" s="33">
        <f>'Tab #1'!D40+'Tab #2'!D40+'Tab #3'!D40+'Tab #4'!D40+'Tab #5'!D40+'Tab #6'!D40+'Tab #7'!D40+'Tab #8'!D40</f>
        <v>0</v>
      </c>
      <c r="E42" s="33">
        <f>'Tab #1'!E40+'Tab #2'!E40+'Tab #3'!E40+'Tab #4'!E40+'Tab #5'!E40+'Tab #6'!E40+'Tab #7'!E40+'Tab #8'!E40</f>
        <v>0</v>
      </c>
      <c r="F42" s="33">
        <f>'Tab #1'!F40+'Tab #2'!F40+'Tab #3'!F40+'Tab #4'!F40+'Tab #5'!F40+'Tab #6'!F40+'Tab #7'!F40+'Tab #8'!F40</f>
        <v>0</v>
      </c>
      <c r="G42" s="33">
        <f>'Tab #1'!G40+'Tab #2'!G40+'Tab #3'!G40+'Tab #4'!G40+'Tab #5'!G40+'Tab #6'!G40+'Tab #7'!G40+'Tab #8'!G40</f>
        <v>0</v>
      </c>
      <c r="H42" s="33">
        <f>'Tab #1'!H40+'Tab #2'!H40+'Tab #3'!H40+'Tab #4'!H40+'Tab #5'!H40+'Tab #6'!H40+'Tab #7'!H40+'Tab #8'!H40</f>
        <v>0</v>
      </c>
      <c r="I42" s="33">
        <f>'Tab #1'!I40+'Tab #2'!I40+'Tab #3'!I40+'Tab #4'!I40+'Tab #5'!I40+'Tab #6'!I40+'Tab #7'!I40+'Tab #8'!I40</f>
        <v>0</v>
      </c>
      <c r="J42" s="33">
        <f>'Tab #1'!J40+'Tab #2'!J40+'Tab #3'!J40+'Tab #4'!J40+'Tab #5'!J40+'Tab #6'!J40+'Tab #7'!J40+'Tab #8'!J40</f>
        <v>0</v>
      </c>
      <c r="K42" s="33">
        <f>'Tab #1'!K40+'Tab #2'!K40+'Tab #3'!K40+'Tab #4'!K40+'Tab #5'!K40+'Tab #6'!K40+'Tab #7'!K40+'Tab #8'!K40</f>
        <v>0</v>
      </c>
      <c r="L42" s="33">
        <f>SUM(B42,D42,F42,H42,J42)</f>
        <v>0</v>
      </c>
      <c r="M42" s="33">
        <f>SUM(C42,E42,G42,I42,K42)</f>
        <v>0</v>
      </c>
      <c r="N42" s="33">
        <f>SUM(L42,M42)</f>
        <v>0</v>
      </c>
    </row>
    <row r="43" spans="1:255" ht="15.75" x14ac:dyDescent="0.25">
      <c r="A43" s="28" t="str">
        <f>Master!A41</f>
        <v xml:space="preserve">      Subtotal-Fringe Benefits </v>
      </c>
      <c r="B43" s="34">
        <f>SUM(B39:B42)</f>
        <v>0</v>
      </c>
      <c r="C43" s="34">
        <f>SUM(C39:C42)</f>
        <v>0</v>
      </c>
      <c r="D43" s="34">
        <f t="shared" ref="D43:K43" si="7">SUM(D39:D42)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34">
        <f t="shared" si="7"/>
        <v>0</v>
      </c>
      <c r="L43" s="34">
        <f t="shared" si="6"/>
        <v>0</v>
      </c>
      <c r="M43" s="34">
        <f t="shared" si="6"/>
        <v>0</v>
      </c>
      <c r="N43" s="34">
        <f>SUM(L43,M43)</f>
        <v>0</v>
      </c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</row>
    <row r="44" spans="1:255" ht="15.75" x14ac:dyDescent="0.25">
      <c r="A44" s="28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</row>
    <row r="45" spans="1:255" ht="15.75" x14ac:dyDescent="0.25">
      <c r="A45" s="47" t="str">
        <f>Master!A43</f>
        <v xml:space="preserve"> Total Personnel and Fringe Benefits</v>
      </c>
      <c r="B45" s="34">
        <f>SUM(B36,B43)</f>
        <v>0</v>
      </c>
      <c r="C45" s="34">
        <f t="shared" ref="C45:I45" si="8">SUM(C36,C43)</f>
        <v>0</v>
      </c>
      <c r="D45" s="34">
        <f t="shared" si="8"/>
        <v>0</v>
      </c>
      <c r="E45" s="34">
        <f t="shared" si="8"/>
        <v>0</v>
      </c>
      <c r="F45" s="34">
        <f t="shared" si="8"/>
        <v>0</v>
      </c>
      <c r="G45" s="34">
        <f t="shared" si="8"/>
        <v>0</v>
      </c>
      <c r="H45" s="34">
        <f t="shared" si="8"/>
        <v>0</v>
      </c>
      <c r="I45" s="34">
        <f t="shared" si="8"/>
        <v>0</v>
      </c>
      <c r="J45" s="34">
        <f>SUM(J36,J43)</f>
        <v>0</v>
      </c>
      <c r="K45" s="34">
        <f>SUM(K36,K43)</f>
        <v>0</v>
      </c>
      <c r="L45" s="34">
        <f>SUM(B45,D45,F45,H45,J45)</f>
        <v>0</v>
      </c>
      <c r="M45" s="34">
        <f>SUM(C45,E45,G45,I45,K45)</f>
        <v>0</v>
      </c>
      <c r="N45" s="34">
        <f>SUM(L45,M45)</f>
        <v>0</v>
      </c>
    </row>
    <row r="46" spans="1:255" ht="15.75" x14ac:dyDescent="0.25">
      <c r="A46" s="28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255" ht="15" x14ac:dyDescent="0.2">
      <c r="A47" s="47" t="str">
        <f>Master!A45</f>
        <v xml:space="preserve">  Equipment  (items with value &gt;$10,000 &amp; life span &gt; 1 year)</v>
      </c>
      <c r="B47" s="33">
        <f>'Tab #1'!B45+'Tab #2'!B45+'Tab #3'!B45+'Tab #4'!B45+'Tab #5'!B45+'Tab #6'!B45+'Tab #7'!B45+'Tab #8'!B45</f>
        <v>0</v>
      </c>
      <c r="C47" s="33">
        <f>'Tab #1'!C45+'Tab #2'!C45+'Tab #3'!C45+'Tab #4'!C45+'Tab #5'!C45+'Tab #6'!C45+'Tab #7'!C45+'Tab #8'!C45</f>
        <v>0</v>
      </c>
      <c r="D47" s="33">
        <f>'Tab #1'!D45+'Tab #2'!D45+'Tab #3'!D45+'Tab #4'!D45+'Tab #5'!D45+'Tab #6'!D45+'Tab #7'!D45+'Tab #8'!D45</f>
        <v>0</v>
      </c>
      <c r="E47" s="33">
        <f>'Tab #1'!E45+'Tab #2'!E45+'Tab #3'!E45+'Tab #4'!E45+'Tab #5'!E45+'Tab #6'!E45+'Tab #7'!E45+'Tab #8'!E45</f>
        <v>0</v>
      </c>
      <c r="F47" s="33">
        <f>'Tab #1'!F45+'Tab #2'!F45+'Tab #3'!F45+'Tab #4'!F45+'Tab #5'!F45+'Tab #6'!F45+'Tab #7'!F45+'Tab #8'!F45</f>
        <v>0</v>
      </c>
      <c r="G47" s="33">
        <f>'Tab #1'!G45+'Tab #2'!G45+'Tab #3'!G45+'Tab #4'!G45+'Tab #5'!G45+'Tab #6'!G45+'Tab #7'!G45+'Tab #8'!G45</f>
        <v>0</v>
      </c>
      <c r="H47" s="33">
        <f>'Tab #1'!H45+'Tab #2'!H45+'Tab #3'!H45+'Tab #4'!H45+'Tab #5'!H45+'Tab #6'!H45+'Tab #7'!H45+'Tab #8'!H45</f>
        <v>0</v>
      </c>
      <c r="I47" s="33">
        <f>'Tab #1'!I45+'Tab #2'!I45+'Tab #3'!I45+'Tab #4'!I45+'Tab #5'!I45+'Tab #6'!I45+'Tab #7'!I45+'Tab #8'!I45</f>
        <v>0</v>
      </c>
      <c r="J47" s="33">
        <f>'Tab #1'!J45+'Tab #2'!J45+'Tab #3'!J45+'Tab #4'!J45+'Tab #5'!J45+'Tab #6'!J45+'Tab #7'!J45+'Tab #8'!J45</f>
        <v>0</v>
      </c>
      <c r="K47" s="33">
        <f>'Tab #1'!K45+'Tab #2'!K45+'Tab #3'!K45+'Tab #4'!K45+'Tab #5'!K45+'Tab #6'!K45+'Tab #7'!K45+'Tab #8'!K45</f>
        <v>0</v>
      </c>
      <c r="L47" s="33">
        <f>SUM(B47,D47,F47,H47,J47)</f>
        <v>0</v>
      </c>
      <c r="M47" s="33">
        <f>SUM(C47,E47,G47,I47,K47)</f>
        <v>0</v>
      </c>
      <c r="N47" s="33">
        <f>SUM(L47,M47)</f>
        <v>0</v>
      </c>
    </row>
    <row r="48" spans="1:255" ht="15" x14ac:dyDescent="0.2">
      <c r="A48" s="47" t="str">
        <f>Master!A46</f>
        <v xml:space="preserve">  Fabricated/Manufactured Equipment (constructed unit with value &gt;$10,000 and life span &gt; 1 year)</v>
      </c>
      <c r="B48" s="33">
        <f>'Tab #1'!B46+'Tab #2'!B46+'Tab #3'!B46+'Tab #4'!B46+'Tab #5'!B46+'Tab #6'!B46+'Tab #7'!B46+'Tab #8'!B46</f>
        <v>0</v>
      </c>
      <c r="C48" s="33">
        <f>'Tab #1'!C46+'Tab #2'!C46+'Tab #3'!C46+'Tab #4'!C46+'Tab #5'!C46+'Tab #6'!C46+'Tab #7'!C46+'Tab #8'!C46</f>
        <v>0</v>
      </c>
      <c r="D48" s="33">
        <f>'Tab #1'!D46+'Tab #2'!D46+'Tab #3'!D46+'Tab #4'!D46+'Tab #5'!D46+'Tab #6'!D46+'Tab #7'!D46+'Tab #8'!D46</f>
        <v>0</v>
      </c>
      <c r="E48" s="33">
        <f>'Tab #1'!E46+'Tab #2'!E46+'Tab #3'!E46+'Tab #4'!E46+'Tab #5'!E46+'Tab #6'!E46+'Tab #7'!E46+'Tab #8'!E46</f>
        <v>0</v>
      </c>
      <c r="F48" s="33">
        <f>'Tab #1'!F46+'Tab #2'!F46+'Tab #3'!F46+'Tab #4'!F46+'Tab #5'!F46+'Tab #6'!F46+'Tab #7'!F46+'Tab #8'!F46</f>
        <v>0</v>
      </c>
      <c r="G48" s="33">
        <f>'Tab #1'!G46+'Tab #2'!G46+'Tab #3'!G46+'Tab #4'!G46+'Tab #5'!G46+'Tab #6'!G46+'Tab #7'!G46+'Tab #8'!G46</f>
        <v>0</v>
      </c>
      <c r="H48" s="33">
        <f>'Tab #1'!H46+'Tab #2'!H46+'Tab #3'!H46+'Tab #4'!H46+'Tab #5'!H46+'Tab #6'!H46+'Tab #7'!H46+'Tab #8'!H46</f>
        <v>0</v>
      </c>
      <c r="I48" s="33">
        <f>'Tab #1'!I46+'Tab #2'!I46+'Tab #3'!I46+'Tab #4'!I46+'Tab #5'!I46+'Tab #6'!I46+'Tab #7'!I46+'Tab #8'!I46</f>
        <v>0</v>
      </c>
      <c r="J48" s="33">
        <f>'Tab #1'!J46+'Tab #2'!J46+'Tab #3'!J46+'Tab #4'!J46+'Tab #5'!J46+'Tab #6'!J46+'Tab #7'!J46+'Tab #8'!J46</f>
        <v>0</v>
      </c>
      <c r="K48" s="33">
        <f>'Tab #1'!K46+'Tab #2'!K46+'Tab #3'!K46+'Tab #4'!K46+'Tab #5'!K46+'Tab #6'!K46+'Tab #7'!K46+'Tab #8'!K46</f>
        <v>0</v>
      </c>
      <c r="L48" s="33">
        <f>SUM(B48,D48,F48,H48,J48)</f>
        <v>0</v>
      </c>
      <c r="M48" s="33">
        <f>SUM(C48,E48,G48,I48,K48)</f>
        <v>0</v>
      </c>
      <c r="N48" s="33">
        <f>SUM(L48,M48)</f>
        <v>0</v>
      </c>
    </row>
    <row r="49" spans="1:14" ht="15" x14ac:dyDescent="0.2">
      <c r="A49" s="28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1:14" ht="15" x14ac:dyDescent="0.2">
      <c r="A50" s="47" t="str">
        <f>Master!A48</f>
        <v xml:space="preserve">  Domestic Travel</v>
      </c>
      <c r="B50" s="33">
        <f>'Tab #1'!B48+'Tab #2'!B48+'Tab #3'!B48+'Tab #4'!B48+'Tab #5'!B48+'Tab #6'!B48+'Tab #7'!B48+'Tab #8'!B48</f>
        <v>0</v>
      </c>
      <c r="C50" s="33">
        <f>'Tab #1'!C48+'Tab #2'!C48+'Tab #3'!C48+'Tab #4'!C48+'Tab #5'!C48+'Tab #6'!C48+'Tab #7'!C48+'Tab #8'!C48</f>
        <v>0</v>
      </c>
      <c r="D50" s="33">
        <f>'Tab #1'!D48+'Tab #2'!D48+'Tab #3'!D48+'Tab #4'!D48+'Tab #5'!D48+'Tab #6'!D48+'Tab #7'!D48+'Tab #8'!D48</f>
        <v>0</v>
      </c>
      <c r="E50" s="33">
        <f>'Tab #1'!E48+'Tab #2'!E48+'Tab #3'!E48+'Tab #4'!E48+'Tab #5'!E48+'Tab #6'!E48+'Tab #7'!E48+'Tab #8'!E48</f>
        <v>0</v>
      </c>
      <c r="F50" s="33">
        <f>'Tab #1'!F48+'Tab #2'!F48+'Tab #3'!F48+'Tab #4'!F48+'Tab #5'!F48+'Tab #6'!F48+'Tab #7'!F48+'Tab #8'!F48</f>
        <v>0</v>
      </c>
      <c r="G50" s="33">
        <f>'Tab #1'!G48+'Tab #2'!G48+'Tab #3'!G48+'Tab #4'!G48+'Tab #5'!G48+'Tab #6'!G48+'Tab #7'!G48+'Tab #8'!G48</f>
        <v>0</v>
      </c>
      <c r="H50" s="33">
        <f>'Tab #1'!H48+'Tab #2'!H48+'Tab #3'!H48+'Tab #4'!H48+'Tab #5'!H48+'Tab #6'!H48+'Tab #7'!H48+'Tab #8'!H48</f>
        <v>0</v>
      </c>
      <c r="I50" s="33">
        <f>'Tab #1'!I48+'Tab #2'!I48+'Tab #3'!I48+'Tab #4'!I48+'Tab #5'!I48+'Tab #6'!I48+'Tab #7'!I48+'Tab #8'!I48</f>
        <v>0</v>
      </c>
      <c r="J50" s="33">
        <f>'Tab #1'!J48+'Tab #2'!J48+'Tab #3'!J48+'Tab #4'!J48+'Tab #5'!J48+'Tab #6'!J48+'Tab #7'!J48+'Tab #8'!J48</f>
        <v>0</v>
      </c>
      <c r="K50" s="33">
        <f>'Tab #1'!K48+'Tab #2'!K48+'Tab #3'!K48+'Tab #4'!K48+'Tab #5'!K48+'Tab #6'!K48+'Tab #7'!K48+'Tab #8'!K48</f>
        <v>0</v>
      </c>
      <c r="L50" s="33">
        <f>SUM(B50,D50,F50,H50,J50)</f>
        <v>0</v>
      </c>
      <c r="M50" s="33">
        <f>SUM(C50,E50,G50,I50,K50)</f>
        <v>0</v>
      </c>
      <c r="N50" s="33">
        <f>SUM(L50,M50)</f>
        <v>0</v>
      </c>
    </row>
    <row r="51" spans="1:14" ht="15" x14ac:dyDescent="0.2">
      <c r="A51" s="47" t="str">
        <f>Master!A49</f>
        <v xml:space="preserve">  International Travel</v>
      </c>
      <c r="B51" s="33">
        <f>'Tab #1'!B49+'Tab #2'!B49+'Tab #3'!B49+'Tab #4'!B49+'Tab #5'!B49+'Tab #6'!B49+'Tab #7'!B49+'Tab #8'!B49</f>
        <v>0</v>
      </c>
      <c r="C51" s="33">
        <f>'Tab #1'!C49+'Tab #2'!C49+'Tab #3'!C49+'Tab #4'!C49+'Tab #5'!C49+'Tab #6'!C49+'Tab #7'!C49+'Tab #8'!C49</f>
        <v>0</v>
      </c>
      <c r="D51" s="33">
        <f>'Tab #1'!D49+'Tab #2'!D49+'Tab #3'!D49+'Tab #4'!D49+'Tab #5'!D49+'Tab #6'!D49+'Tab #7'!D49+'Tab #8'!D49</f>
        <v>0</v>
      </c>
      <c r="E51" s="33">
        <f>'Tab #1'!E49+'Tab #2'!E49+'Tab #3'!E49+'Tab #4'!E49+'Tab #5'!E49+'Tab #6'!E49+'Tab #7'!E49+'Tab #8'!E49</f>
        <v>0</v>
      </c>
      <c r="F51" s="33">
        <f>'Tab #1'!F49+'Tab #2'!F49+'Tab #3'!F49+'Tab #4'!F49+'Tab #5'!F49+'Tab #6'!F49+'Tab #7'!F49+'Tab #8'!F49</f>
        <v>0</v>
      </c>
      <c r="G51" s="33">
        <f>'Tab #1'!G49+'Tab #2'!G49+'Tab #3'!G49+'Tab #4'!G49+'Tab #5'!G49+'Tab #6'!G49+'Tab #7'!G49+'Tab #8'!G49</f>
        <v>0</v>
      </c>
      <c r="H51" s="33">
        <f>'Tab #1'!H49+'Tab #2'!H49+'Tab #3'!H49+'Tab #4'!H49+'Tab #5'!H49+'Tab #6'!H49+'Tab #7'!H49+'Tab #8'!H49</f>
        <v>0</v>
      </c>
      <c r="I51" s="33">
        <f>'Tab #1'!I49+'Tab #2'!I49+'Tab #3'!I49+'Tab #4'!I49+'Tab #5'!I49+'Tab #6'!I49+'Tab #7'!I49+'Tab #8'!I49</f>
        <v>0</v>
      </c>
      <c r="J51" s="33">
        <f>'Tab #1'!J49+'Tab #2'!J49+'Tab #3'!J49+'Tab #4'!J49+'Tab #5'!J49+'Tab #6'!J49+'Tab #7'!J49+'Tab #8'!J49</f>
        <v>0</v>
      </c>
      <c r="K51" s="33">
        <f>'Tab #1'!K49+'Tab #2'!K49+'Tab #3'!K49+'Tab #4'!K49+'Tab #5'!K49+'Tab #6'!K49+'Tab #7'!K49+'Tab #8'!K49</f>
        <v>0</v>
      </c>
      <c r="L51" s="33">
        <f>SUM(B51,D51,F51,H51,J51)</f>
        <v>0</v>
      </c>
      <c r="M51" s="33">
        <f>SUM(C51,E51,G51,I51,K51)</f>
        <v>0</v>
      </c>
      <c r="N51" s="33">
        <f>SUM(L51,M51)</f>
        <v>0</v>
      </c>
    </row>
    <row r="52" spans="1:14" ht="15" x14ac:dyDescent="0.2">
      <c r="A52" s="28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</row>
    <row r="53" spans="1:14" ht="15" x14ac:dyDescent="0.2">
      <c r="A53" s="47" t="str">
        <f>Master!A51</f>
        <v xml:space="preserve">  Participant Support Costs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ht="15" x14ac:dyDescent="0.2">
      <c r="A54" s="28" t="str">
        <f>Master!A52</f>
        <v xml:space="preserve">    Stipends</v>
      </c>
      <c r="B54" s="33">
        <f>'Tab #1'!B52+'Tab #2'!B52+'Tab #3'!B52+'Tab #4'!B52+'Tab #5'!B52+'Tab #6'!B52+'Tab #7'!B52+'Tab #8'!B52</f>
        <v>0</v>
      </c>
      <c r="C54" s="33">
        <f>'Tab #1'!C52+'Tab #2'!C52+'Tab #3'!C52+'Tab #4'!C52+'Tab #5'!C52+'Tab #6'!C52+'Tab #7'!C52+'Tab #8'!C52</f>
        <v>0</v>
      </c>
      <c r="D54" s="33">
        <f>'Tab #1'!D52+'Tab #2'!D52+'Tab #3'!D52+'Tab #4'!D52+'Tab #5'!D52+'Tab #6'!D52+'Tab #7'!D52+'Tab #8'!D52</f>
        <v>0</v>
      </c>
      <c r="E54" s="33">
        <f>'Tab #1'!E52+'Tab #2'!E52+'Tab #3'!E52+'Tab #4'!E52+'Tab #5'!E52+'Tab #6'!E52+'Tab #7'!E52+'Tab #8'!E52</f>
        <v>0</v>
      </c>
      <c r="F54" s="33">
        <f>'Tab #1'!F52+'Tab #2'!F52+'Tab #3'!F52+'Tab #4'!F52+'Tab #5'!F52+'Tab #6'!F52+'Tab #7'!F52+'Tab #8'!F52</f>
        <v>0</v>
      </c>
      <c r="G54" s="33">
        <f>'Tab #1'!G52+'Tab #2'!G52+'Tab #3'!G52+'Tab #4'!G52+'Tab #5'!G52+'Tab #6'!G52+'Tab #7'!G52+'Tab #8'!G52</f>
        <v>0</v>
      </c>
      <c r="H54" s="33">
        <f>'Tab #1'!H52+'Tab #2'!H52+'Tab #3'!H52+'Tab #4'!H52+'Tab #5'!H52+'Tab #6'!H52+'Tab #7'!H52+'Tab #8'!H52</f>
        <v>0</v>
      </c>
      <c r="I54" s="33">
        <f>'Tab #1'!I52+'Tab #2'!I52+'Tab #3'!I52+'Tab #4'!I52+'Tab #5'!I52+'Tab #6'!I52+'Tab #7'!I52+'Tab #8'!I52</f>
        <v>0</v>
      </c>
      <c r="J54" s="33">
        <f>'Tab #1'!J52+'Tab #2'!J52+'Tab #3'!J52+'Tab #4'!J52+'Tab #5'!J52+'Tab #6'!J52+'Tab #7'!J52+'Tab #8'!J52</f>
        <v>0</v>
      </c>
      <c r="K54" s="33">
        <f>'Tab #1'!K52+'Tab #2'!K52+'Tab #3'!K52+'Tab #4'!K52+'Tab #5'!K52+'Tab #6'!K52+'Tab #7'!K52+'Tab #8'!K52</f>
        <v>0</v>
      </c>
      <c r="L54" s="33">
        <f t="shared" ref="L54:M57" si="9">SUM(B54,D54,F54,H54,J54)</f>
        <v>0</v>
      </c>
      <c r="M54" s="33">
        <f t="shared" si="9"/>
        <v>0</v>
      </c>
      <c r="N54" s="33">
        <f>SUM(L54,M54)</f>
        <v>0</v>
      </c>
    </row>
    <row r="55" spans="1:14" ht="15" x14ac:dyDescent="0.2">
      <c r="A55" s="28" t="str">
        <f>Master!A53</f>
        <v xml:space="preserve">    Travel</v>
      </c>
      <c r="B55" s="33">
        <f>'Tab #1'!B53+'Tab #2'!B53+'Tab #3'!B53+'Tab #4'!B53+'Tab #5'!B53+'Tab #6'!B53+'Tab #7'!B53+'Tab #8'!B53</f>
        <v>0</v>
      </c>
      <c r="C55" s="33">
        <f>'Tab #1'!C53+'Tab #2'!C53+'Tab #3'!C53+'Tab #4'!C53+'Tab #5'!C53+'Tab #6'!C53+'Tab #7'!C53+'Tab #8'!C53</f>
        <v>0</v>
      </c>
      <c r="D55" s="33">
        <f>'Tab #1'!D53+'Tab #2'!D53+'Tab #3'!D53+'Tab #4'!D53+'Tab #5'!D53+'Tab #6'!D53+'Tab #7'!D53+'Tab #8'!D53</f>
        <v>0</v>
      </c>
      <c r="E55" s="33">
        <f>'Tab #1'!E53+'Tab #2'!E53+'Tab #3'!E53+'Tab #4'!E53+'Tab #5'!E53+'Tab #6'!E53+'Tab #7'!E53+'Tab #8'!E53</f>
        <v>0</v>
      </c>
      <c r="F55" s="33">
        <f>'Tab #1'!F53+'Tab #2'!F53+'Tab #3'!F53+'Tab #4'!F53+'Tab #5'!F53+'Tab #6'!F53+'Tab #7'!F53+'Tab #8'!F53</f>
        <v>0</v>
      </c>
      <c r="G55" s="33">
        <f>'Tab #1'!G53+'Tab #2'!G53+'Tab #3'!G53+'Tab #4'!G53+'Tab #5'!G53+'Tab #6'!G53+'Tab #7'!G53+'Tab #8'!G53</f>
        <v>0</v>
      </c>
      <c r="H55" s="33">
        <f>'Tab #1'!H53+'Tab #2'!H53+'Tab #3'!H53+'Tab #4'!H53+'Tab #5'!H53+'Tab #6'!H53+'Tab #7'!H53+'Tab #8'!H53</f>
        <v>0</v>
      </c>
      <c r="I55" s="33">
        <f>'Tab #1'!I53+'Tab #2'!I53+'Tab #3'!I53+'Tab #4'!I53+'Tab #5'!I53+'Tab #6'!I53+'Tab #7'!I53+'Tab #8'!I53</f>
        <v>0</v>
      </c>
      <c r="J55" s="33">
        <f>'Tab #1'!J53+'Tab #2'!J53+'Tab #3'!J53+'Tab #4'!J53+'Tab #5'!J53+'Tab #6'!J53+'Tab #7'!J53+'Tab #8'!J53</f>
        <v>0</v>
      </c>
      <c r="K55" s="33">
        <f>'Tab #1'!K53+'Tab #2'!K53+'Tab #3'!K53+'Tab #4'!K53+'Tab #5'!K53+'Tab #6'!K53+'Tab #7'!K53+'Tab #8'!K53</f>
        <v>0</v>
      </c>
      <c r="L55" s="33">
        <f t="shared" si="9"/>
        <v>0</v>
      </c>
      <c r="M55" s="33">
        <f t="shared" si="9"/>
        <v>0</v>
      </c>
      <c r="N55" s="33">
        <f>SUM(L55,M55)</f>
        <v>0</v>
      </c>
    </row>
    <row r="56" spans="1:14" ht="15" x14ac:dyDescent="0.2">
      <c r="A56" s="28" t="str">
        <f>Master!A54</f>
        <v xml:space="preserve">    Subsistence</v>
      </c>
      <c r="B56" s="33">
        <f>'Tab #1'!B54+'Tab #2'!B54+'Tab #3'!B54+'Tab #4'!B54+'Tab #5'!B54+'Tab #6'!B54+'Tab #7'!B54+'Tab #8'!B54</f>
        <v>0</v>
      </c>
      <c r="C56" s="33">
        <f>'Tab #1'!C54+'Tab #2'!C54+'Tab #3'!C54+'Tab #4'!C54+'Tab #5'!C54+'Tab #6'!C54+'Tab #7'!C54+'Tab #8'!C54</f>
        <v>0</v>
      </c>
      <c r="D56" s="33">
        <f>'Tab #1'!D54+'Tab #2'!D54+'Tab #3'!D54+'Tab #4'!D54+'Tab #5'!D54+'Tab #6'!D54+'Tab #7'!D54+'Tab #8'!D54</f>
        <v>0</v>
      </c>
      <c r="E56" s="33">
        <f>'Tab #1'!E54+'Tab #2'!E54+'Tab #3'!E54+'Tab #4'!E54+'Tab #5'!E54+'Tab #6'!E54+'Tab #7'!E54+'Tab #8'!E54</f>
        <v>0</v>
      </c>
      <c r="F56" s="33">
        <f>'Tab #1'!F54+'Tab #2'!F54+'Tab #3'!F54+'Tab #4'!F54+'Tab #5'!F54+'Tab #6'!F54+'Tab #7'!F54+'Tab #8'!F54</f>
        <v>0</v>
      </c>
      <c r="G56" s="33">
        <f>'Tab #1'!G54+'Tab #2'!G54+'Tab #3'!G54+'Tab #4'!G54+'Tab #5'!G54+'Tab #6'!G54+'Tab #7'!G54+'Tab #8'!G54</f>
        <v>0</v>
      </c>
      <c r="H56" s="33">
        <f>'Tab #1'!H54+'Tab #2'!H54+'Tab #3'!H54+'Tab #4'!H54+'Tab #5'!H54+'Tab #6'!H54+'Tab #7'!H54+'Tab #8'!H54</f>
        <v>0</v>
      </c>
      <c r="I56" s="33">
        <f>'Tab #1'!I54+'Tab #2'!I54+'Tab #3'!I54+'Tab #4'!I54+'Tab #5'!I54+'Tab #6'!I54+'Tab #7'!I54+'Tab #8'!I54</f>
        <v>0</v>
      </c>
      <c r="J56" s="33">
        <f>'Tab #1'!J54+'Tab #2'!J54+'Tab #3'!J54+'Tab #4'!J54+'Tab #5'!J54+'Tab #6'!J54+'Tab #7'!J54+'Tab #8'!J54</f>
        <v>0</v>
      </c>
      <c r="K56" s="33">
        <f>'Tab #1'!K54+'Tab #2'!K54+'Tab #3'!K54+'Tab #4'!K54+'Tab #5'!K54+'Tab #6'!K54+'Tab #7'!K54+'Tab #8'!K54</f>
        <v>0</v>
      </c>
      <c r="L56" s="33">
        <f t="shared" si="9"/>
        <v>0</v>
      </c>
      <c r="M56" s="33">
        <f t="shared" si="9"/>
        <v>0</v>
      </c>
      <c r="N56" s="33">
        <f>SUM(L56,M56)</f>
        <v>0</v>
      </c>
    </row>
    <row r="57" spans="1:14" ht="15" x14ac:dyDescent="0.2">
      <c r="A57" s="28" t="str">
        <f>Master!A55</f>
        <v xml:space="preserve">    Other</v>
      </c>
      <c r="B57" s="33">
        <f>'Tab #1'!B55+'Tab #2'!B55+'Tab #3'!B55+'Tab #4'!B55+'Tab #5'!B55+'Tab #6'!B55+'Tab #7'!B55+'Tab #8'!B55</f>
        <v>0</v>
      </c>
      <c r="C57" s="33">
        <f>'Tab #1'!C55+'Tab #2'!C55+'Tab #3'!C55+'Tab #4'!C55+'Tab #5'!C55+'Tab #6'!C55+'Tab #7'!C55+'Tab #8'!C55</f>
        <v>0</v>
      </c>
      <c r="D57" s="33">
        <f>'Tab #1'!D55+'Tab #2'!D55+'Tab #3'!D55+'Tab #4'!D55+'Tab #5'!D55+'Tab #6'!D55+'Tab #7'!D55+'Tab #8'!D55</f>
        <v>0</v>
      </c>
      <c r="E57" s="33">
        <f>'Tab #1'!E55+'Tab #2'!E55+'Tab #3'!E55+'Tab #4'!E55+'Tab #5'!E55+'Tab #6'!E55+'Tab #7'!E55+'Tab #8'!E55</f>
        <v>0</v>
      </c>
      <c r="F57" s="33">
        <f>'Tab #1'!F55+'Tab #2'!F55+'Tab #3'!F55+'Tab #4'!F55+'Tab #5'!F55+'Tab #6'!F55+'Tab #7'!F55+'Tab #8'!F55</f>
        <v>0</v>
      </c>
      <c r="G57" s="33">
        <f>'Tab #1'!G55+'Tab #2'!G55+'Tab #3'!G55+'Tab #4'!G55+'Tab #5'!G55+'Tab #6'!G55+'Tab #7'!G55+'Tab #8'!G55</f>
        <v>0</v>
      </c>
      <c r="H57" s="33">
        <f>'Tab #1'!H55+'Tab #2'!H55+'Tab #3'!H55+'Tab #4'!H55+'Tab #5'!H55+'Tab #6'!H55+'Tab #7'!H55+'Tab #8'!H55</f>
        <v>0</v>
      </c>
      <c r="I57" s="33">
        <f>'Tab #1'!I55+'Tab #2'!I55+'Tab #3'!I55+'Tab #4'!I55+'Tab #5'!I55+'Tab #6'!I55+'Tab #7'!I55+'Tab #8'!I55</f>
        <v>0</v>
      </c>
      <c r="J57" s="33">
        <f>'Tab #1'!J55+'Tab #2'!J55+'Tab #3'!J55+'Tab #4'!J55+'Tab #5'!J55+'Tab #6'!J55+'Tab #7'!J55+'Tab #8'!J55</f>
        <v>0</v>
      </c>
      <c r="K57" s="33">
        <f>'Tab #1'!K55+'Tab #2'!K55+'Tab #3'!K55+'Tab #4'!K55+'Tab #5'!K55+'Tab #6'!K55+'Tab #7'!K55+'Tab #8'!K55</f>
        <v>0</v>
      </c>
      <c r="L57" s="33">
        <f>SUM(B57,D57,F57,H57,J57)</f>
        <v>0</v>
      </c>
      <c r="M57" s="33">
        <f t="shared" si="9"/>
        <v>0</v>
      </c>
      <c r="N57" s="33">
        <f>SUM(L57,M57)</f>
        <v>0</v>
      </c>
    </row>
    <row r="58" spans="1:14" ht="15.75" x14ac:dyDescent="0.25">
      <c r="A58" s="28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 ht="15" x14ac:dyDescent="0.2">
      <c r="A59" s="47" t="str">
        <f>Master!A57</f>
        <v xml:space="preserve"> Other Direct Costs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6"/>
      <c r="N59" s="36"/>
    </row>
    <row r="60" spans="1:14" ht="15" x14ac:dyDescent="0.2">
      <c r="A60" s="28" t="str">
        <f>Master!A58</f>
        <v xml:space="preserve">  Consultant </v>
      </c>
      <c r="B60" s="33">
        <f>'Tab #1'!B58+'Tab #2'!B58+'Tab #3'!B58+'Tab #4'!B58+'Tab #5'!B58+'Tab #6'!B58+'Tab #7'!B58+'Tab #8'!B58</f>
        <v>0</v>
      </c>
      <c r="C60" s="33">
        <f>'Tab #1'!C58+'Tab #2'!C58+'Tab #3'!C58+'Tab #4'!C58+'Tab #5'!C58+'Tab #6'!C58+'Tab #7'!C58+'Tab #8'!C58</f>
        <v>0</v>
      </c>
      <c r="D60" s="33">
        <f>'Tab #1'!D58+'Tab #2'!D58+'Tab #3'!D58+'Tab #4'!D58+'Tab #5'!D58+'Tab #6'!D58+'Tab #7'!D58+'Tab #8'!D58</f>
        <v>0</v>
      </c>
      <c r="E60" s="33">
        <f>'Tab #1'!E58+'Tab #2'!E58+'Tab #3'!E58+'Tab #4'!E58+'Tab #5'!E58+'Tab #6'!E58+'Tab #7'!E58+'Tab #8'!E58</f>
        <v>0</v>
      </c>
      <c r="F60" s="33">
        <f>'Tab #1'!F58+'Tab #2'!F58+'Tab #3'!F58+'Tab #4'!F58+'Tab #5'!F58+'Tab #6'!F58+'Tab #7'!F58+'Tab #8'!F58</f>
        <v>0</v>
      </c>
      <c r="G60" s="33">
        <f>'Tab #1'!G58+'Tab #2'!G58+'Tab #3'!G58+'Tab #4'!G58+'Tab #5'!G58+'Tab #6'!G58+'Tab #7'!G58+'Tab #8'!G58</f>
        <v>0</v>
      </c>
      <c r="H60" s="33">
        <f>'Tab #1'!H58+'Tab #2'!H58+'Tab #3'!H58+'Tab #4'!H58+'Tab #5'!H58+'Tab #6'!H58+'Tab #7'!H58+'Tab #8'!H58</f>
        <v>0</v>
      </c>
      <c r="I60" s="33">
        <f>'Tab #1'!I58+'Tab #2'!I58+'Tab #3'!I58+'Tab #4'!I58+'Tab #5'!I58+'Tab #6'!I58+'Tab #7'!I58+'Tab #8'!I58</f>
        <v>0</v>
      </c>
      <c r="J60" s="33">
        <f>'Tab #1'!J58+'Tab #2'!J58+'Tab #3'!J58+'Tab #4'!J58+'Tab #5'!J58+'Tab #6'!J58+'Tab #7'!J58+'Tab #8'!J58</f>
        <v>0</v>
      </c>
      <c r="K60" s="33">
        <f>'Tab #1'!K58+'Tab #2'!K58+'Tab #3'!K58+'Tab #4'!K58+'Tab #5'!K58+'Tab #6'!K58+'Tab #7'!K58+'Tab #8'!K58</f>
        <v>0</v>
      </c>
      <c r="L60" s="33">
        <f t="shared" ref="L60:M62" si="10">SUM(B60,D60,F60,H60,J60)</f>
        <v>0</v>
      </c>
      <c r="M60" s="33">
        <f t="shared" si="10"/>
        <v>0</v>
      </c>
      <c r="N60" s="33">
        <f>SUM(L60,M60)</f>
        <v>0</v>
      </c>
    </row>
    <row r="61" spans="1:14" ht="15" x14ac:dyDescent="0.2">
      <c r="A61" s="28" t="str">
        <f>Master!A59</f>
        <v xml:space="preserve">  Supplies</v>
      </c>
      <c r="B61" s="33">
        <f>'Tab #1'!B59+'Tab #2'!B59+'Tab #3'!B59+'Tab #4'!B59+'Tab #5'!B59+'Tab #6'!B59+'Tab #7'!B59+'Tab #8'!B59</f>
        <v>0</v>
      </c>
      <c r="C61" s="33">
        <f>'Tab #1'!C59+'Tab #2'!C59+'Tab #3'!C59+'Tab #4'!C59+'Tab #5'!C59+'Tab #6'!C59+'Tab #7'!C59+'Tab #8'!C59</f>
        <v>0</v>
      </c>
      <c r="D61" s="33">
        <f>'Tab #1'!D59+'Tab #2'!D59+'Tab #3'!D59+'Tab #4'!D59+'Tab #5'!D59+'Tab #6'!D59+'Tab #7'!D59+'Tab #8'!D59</f>
        <v>0</v>
      </c>
      <c r="E61" s="33">
        <f>'Tab #1'!E59+'Tab #2'!E59+'Tab #3'!E59+'Tab #4'!E59+'Tab #5'!E59+'Tab #6'!E59+'Tab #7'!E59+'Tab #8'!E59</f>
        <v>0</v>
      </c>
      <c r="F61" s="33">
        <f>'Tab #1'!F59+'Tab #2'!F59+'Tab #3'!F59+'Tab #4'!F59+'Tab #5'!F59+'Tab #6'!F59+'Tab #7'!F59+'Tab #8'!F59</f>
        <v>0</v>
      </c>
      <c r="G61" s="33">
        <f>'Tab #1'!G59+'Tab #2'!G59+'Tab #3'!G59+'Tab #4'!G59+'Tab #5'!G59+'Tab #6'!G59+'Tab #7'!G59+'Tab #8'!G59</f>
        <v>0</v>
      </c>
      <c r="H61" s="33">
        <f>'Tab #1'!H59+'Tab #2'!H59+'Tab #3'!H59+'Tab #4'!H59+'Tab #5'!H59+'Tab #6'!H59+'Tab #7'!H59+'Tab #8'!H59</f>
        <v>0</v>
      </c>
      <c r="I61" s="33">
        <f>'Tab #1'!I59+'Tab #2'!I59+'Tab #3'!I59+'Tab #4'!I59+'Tab #5'!I59+'Tab #6'!I59+'Tab #7'!I59+'Tab #8'!I59</f>
        <v>0</v>
      </c>
      <c r="J61" s="33">
        <f>'Tab #1'!J59+'Tab #2'!J59+'Tab #3'!J59+'Tab #4'!J59+'Tab #5'!J59+'Tab #6'!J59+'Tab #7'!J59+'Tab #8'!J59</f>
        <v>0</v>
      </c>
      <c r="K61" s="33">
        <f>'Tab #1'!K59+'Tab #2'!K59+'Tab #3'!K59+'Tab #4'!K59+'Tab #5'!K59+'Tab #6'!K59+'Tab #7'!K59+'Tab #8'!K59</f>
        <v>0</v>
      </c>
      <c r="L61" s="33">
        <f t="shared" si="10"/>
        <v>0</v>
      </c>
      <c r="M61" s="33">
        <f t="shared" si="10"/>
        <v>0</v>
      </c>
      <c r="N61" s="33">
        <f>SUM(L61,M61)</f>
        <v>0</v>
      </c>
    </row>
    <row r="62" spans="1:14" ht="15" x14ac:dyDescent="0.2">
      <c r="A62" s="28" t="str">
        <f>Master!A60</f>
        <v xml:space="preserve">  Services </v>
      </c>
      <c r="B62" s="33">
        <f>'Tab #1'!B60+'Tab #2'!B60+'Tab #3'!B60+'Tab #4'!B60+'Tab #5'!B60+'Tab #6'!B60+'Tab #7'!B60+'Tab #8'!B60</f>
        <v>0</v>
      </c>
      <c r="C62" s="33">
        <f>'Tab #1'!C60+'Tab #2'!C60+'Tab #3'!C60+'Tab #4'!C60+'Tab #5'!C60+'Tab #6'!C60+'Tab #7'!C60+'Tab #8'!C60</f>
        <v>0</v>
      </c>
      <c r="D62" s="33">
        <f>'Tab #1'!D60+'Tab #2'!D60+'Tab #3'!D60+'Tab #4'!D60+'Tab #5'!D60+'Tab #6'!D60+'Tab #7'!D60+'Tab #8'!D60</f>
        <v>0</v>
      </c>
      <c r="E62" s="33">
        <f>'Tab #1'!E60+'Tab #2'!E60+'Tab #3'!E60+'Tab #4'!E60+'Tab #5'!E60+'Tab #6'!E60+'Tab #7'!E60+'Tab #8'!E60</f>
        <v>0</v>
      </c>
      <c r="F62" s="33">
        <f>'Tab #1'!F60+'Tab #2'!F60+'Tab #3'!F60+'Tab #4'!F60+'Tab #5'!F60+'Tab #6'!F60+'Tab #7'!F60+'Tab #8'!F60</f>
        <v>0</v>
      </c>
      <c r="G62" s="33">
        <f>'Tab #1'!G60+'Tab #2'!G60+'Tab #3'!G60+'Tab #4'!G60+'Tab #5'!G60+'Tab #6'!G60+'Tab #7'!G60+'Tab #8'!G60</f>
        <v>0</v>
      </c>
      <c r="H62" s="33">
        <f>'Tab #1'!H60+'Tab #2'!H60+'Tab #3'!H60+'Tab #4'!H60+'Tab #5'!H60+'Tab #6'!H60+'Tab #7'!H60+'Tab #8'!H60</f>
        <v>0</v>
      </c>
      <c r="I62" s="33">
        <f>'Tab #1'!I60+'Tab #2'!I60+'Tab #3'!I60+'Tab #4'!I60+'Tab #5'!I60+'Tab #6'!I60+'Tab #7'!I60+'Tab #8'!I60</f>
        <v>0</v>
      </c>
      <c r="J62" s="33">
        <f>'Tab #1'!J60+'Tab #2'!J60+'Tab #3'!J60+'Tab #4'!J60+'Tab #5'!J60+'Tab #6'!J60+'Tab #7'!J60+'Tab #8'!J60</f>
        <v>0</v>
      </c>
      <c r="K62" s="33">
        <f>'Tab #1'!K60+'Tab #2'!K60+'Tab #3'!K60+'Tab #4'!K60+'Tab #5'!K60+'Tab #6'!K60+'Tab #7'!K60+'Tab #8'!K60</f>
        <v>0</v>
      </c>
      <c r="L62" s="33">
        <f t="shared" si="10"/>
        <v>0</v>
      </c>
      <c r="M62" s="33">
        <f t="shared" si="10"/>
        <v>0</v>
      </c>
      <c r="N62" s="33">
        <f>SUM(L62,M62)</f>
        <v>0</v>
      </c>
    </row>
    <row r="63" spans="1:14" ht="15" x14ac:dyDescent="0.2">
      <c r="A63" s="28" t="str">
        <f>Master!A61</f>
        <v xml:space="preserve">  Subawards with IDC </v>
      </c>
      <c r="B63" s="33">
        <f>'Tab #1'!B61+'Tab #2'!B61+'Tab #3'!B61+'Tab #4'!B61+'Tab #5'!B61+'Tab #6'!B61+'Tab #7'!B61+'Tab #8'!B61</f>
        <v>0</v>
      </c>
      <c r="C63" s="33"/>
      <c r="D63" s="33">
        <f>'Tab #1'!D61+'Tab #2'!D61+'Tab #3'!D61+'Tab #4'!D61+'Tab #5'!D61+'Tab #6'!D61+'Tab #7'!D61+'Tab #8'!D61</f>
        <v>0</v>
      </c>
      <c r="E63" s="33"/>
      <c r="F63" s="33">
        <f>'Tab #1'!F61+'Tab #2'!F61+'Tab #3'!F61+'Tab #4'!F61+'Tab #5'!F61+'Tab #6'!F61+'Tab #7'!F61+'Tab #8'!F61</f>
        <v>0</v>
      </c>
      <c r="G63" s="33"/>
      <c r="H63" s="33">
        <f>'Tab #1'!H61+'Tab #2'!H61+'Tab #3'!H61+'Tab #4'!H61+'Tab #5'!H61+'Tab #6'!H61+'Tab #7'!H61+'Tab #8'!H61</f>
        <v>0</v>
      </c>
      <c r="I63" s="33"/>
      <c r="J63" s="33">
        <f>'Tab #1'!J61+'Tab #2'!J61+'Tab #3'!J61+'Tab #4'!J61+'Tab #5'!J61+'Tab #6'!J61+'Tab #7'!J61+'Tab #8'!J61</f>
        <v>0</v>
      </c>
      <c r="K63" s="33"/>
      <c r="L63" s="33">
        <f>SUM(B63,D63,F63,H63,J63)</f>
        <v>0</v>
      </c>
      <c r="M63" s="33"/>
      <c r="N63" s="33">
        <f>L63</f>
        <v>0</v>
      </c>
    </row>
    <row r="64" spans="1:14" ht="15" x14ac:dyDescent="0.2">
      <c r="A64" s="28" t="str">
        <f>Master!A62</f>
        <v xml:space="preserve">  Subawards without IDC </v>
      </c>
      <c r="B64" s="33">
        <f>'Tab #1'!B62+'Tab #2'!B62+'Tab #3'!B62+'Tab #4'!B62+'Tab #5'!B62+'Tab #6'!B62+'Tab #7'!B62+'Tab #8'!B62</f>
        <v>0</v>
      </c>
      <c r="C64" s="33"/>
      <c r="D64" s="33">
        <f>'Tab #1'!D62+'Tab #2'!D62+'Tab #3'!D62+'Tab #4'!D62+'Tab #5'!D62+'Tab #6'!D62+'Tab #7'!D62+'Tab #8'!D62</f>
        <v>0</v>
      </c>
      <c r="E64" s="33"/>
      <c r="F64" s="33">
        <f>'Tab #1'!F62+'Tab #2'!F62+'Tab #3'!F62+'Tab #4'!F62+'Tab #5'!F62+'Tab #6'!F62+'Tab #7'!F62+'Tab #8'!F62</f>
        <v>0</v>
      </c>
      <c r="G64" s="33"/>
      <c r="H64" s="33">
        <f>'Tab #1'!H62+'Tab #2'!H62+'Tab #3'!H62+'Tab #4'!H62+'Tab #5'!H62+'Tab #6'!H62+'Tab #7'!H62+'Tab #8'!H62</f>
        <v>0</v>
      </c>
      <c r="I64" s="33"/>
      <c r="J64" s="33">
        <f>'Tab #1'!J62+'Tab #2'!J62+'Tab #3'!J62+'Tab #4'!J62+'Tab #5'!J62+'Tab #6'!J62+'Tab #7'!J62+'Tab #8'!J62</f>
        <v>0</v>
      </c>
      <c r="K64" s="33"/>
      <c r="L64" s="33">
        <f>SUM(B64,D64,F64,H64,J64)</f>
        <v>0</v>
      </c>
      <c r="M64" s="33"/>
      <c r="N64" s="33">
        <f>L64</f>
        <v>0</v>
      </c>
    </row>
    <row r="65" spans="1:255" ht="15" x14ac:dyDescent="0.2">
      <c r="A65" s="28" t="str">
        <f>Master!A63</f>
        <v xml:space="preserve">  Subawards with IDC </v>
      </c>
      <c r="B65" s="33">
        <f>'Tab #1'!B63+'Tab #2'!B63+'Tab #3'!B63+'Tab #4'!B63+'Tab #5'!B63+'Tab #6'!B63+'Tab #7'!B63+'Tab #8'!B63</f>
        <v>0</v>
      </c>
      <c r="C65" s="33"/>
      <c r="D65" s="33">
        <f>'Tab #1'!D63+'Tab #2'!D63+'Tab #3'!D63+'Tab #4'!D63+'Tab #5'!D63+'Tab #6'!D63+'Tab #7'!D63+'Tab #8'!D63</f>
        <v>0</v>
      </c>
      <c r="E65" s="33"/>
      <c r="F65" s="33">
        <f>'Tab #1'!F63+'Tab #2'!F63+'Tab #3'!F63+'Tab #4'!F63+'Tab #5'!F63+'Tab #6'!F63+'Tab #7'!F63+'Tab #8'!F63</f>
        <v>0</v>
      </c>
      <c r="G65" s="33"/>
      <c r="H65" s="33">
        <f>'Tab #1'!H63+'Tab #2'!H63+'Tab #3'!H63+'Tab #4'!H63+'Tab #5'!H63+'Tab #6'!H63+'Tab #7'!H63+'Tab #8'!H63</f>
        <v>0</v>
      </c>
      <c r="I65" s="33"/>
      <c r="J65" s="33">
        <f>'Tab #1'!J63+'Tab #2'!J63+'Tab #3'!J63+'Tab #4'!J63+'Tab #5'!J63+'Tab #6'!J63+'Tab #7'!J63+'Tab #8'!J63</f>
        <v>0</v>
      </c>
      <c r="K65" s="33"/>
      <c r="L65" s="33">
        <f>SUM(B65,D65,F65,H65,J65)</f>
        <v>0</v>
      </c>
      <c r="M65" s="33"/>
      <c r="N65" s="33">
        <f>L65</f>
        <v>0</v>
      </c>
    </row>
    <row r="66" spans="1:255" ht="15" x14ac:dyDescent="0.2">
      <c r="A66" s="28" t="str">
        <f>Master!A64</f>
        <v xml:space="preserve">  Subawards without IDC </v>
      </c>
      <c r="B66" s="33">
        <f>'Tab #1'!B64+'Tab #2'!B64+'Tab #3'!B64+'Tab #4'!B64+'Tab #5'!B64+'Tab #6'!B64+'Tab #7'!B64+'Tab #8'!B64</f>
        <v>0</v>
      </c>
      <c r="C66" s="33"/>
      <c r="D66" s="33">
        <f>'Tab #1'!D64+'Tab #2'!D64+'Tab #3'!D64+'Tab #4'!D64+'Tab #5'!D64+'Tab #6'!D64+'Tab #7'!D64+'Tab #8'!D64</f>
        <v>0</v>
      </c>
      <c r="E66" s="33"/>
      <c r="F66" s="33">
        <f>'Tab #1'!F64+'Tab #2'!F64+'Tab #3'!F64+'Tab #4'!F64+'Tab #5'!F64+'Tab #6'!F64+'Tab #7'!F64+'Tab #8'!F64</f>
        <v>0</v>
      </c>
      <c r="G66" s="33"/>
      <c r="H66" s="33">
        <f>'Tab #1'!H64+'Tab #2'!H64+'Tab #3'!H64+'Tab #4'!H64+'Tab #5'!H64+'Tab #6'!H64+'Tab #7'!H64+'Tab #8'!H64</f>
        <v>0</v>
      </c>
      <c r="I66" s="33"/>
      <c r="J66" s="33">
        <f>'Tab #1'!J64+'Tab #2'!J64+'Tab #3'!J64+'Tab #4'!J64+'Tab #5'!J64+'Tab #6'!J64+'Tab #7'!J64+'Tab #8'!J64</f>
        <v>0</v>
      </c>
      <c r="K66" s="33"/>
      <c r="L66" s="33">
        <f>SUM(B66,D66,F66,H66,J66)</f>
        <v>0</v>
      </c>
      <c r="M66" s="33"/>
      <c r="N66" s="33">
        <f>L66</f>
        <v>0</v>
      </c>
    </row>
    <row r="67" spans="1:255" ht="15" x14ac:dyDescent="0.2">
      <c r="A67" s="28" t="str">
        <f>Master!A65</f>
        <v xml:space="preserve">  Subawards with IDC </v>
      </c>
      <c r="B67" s="33">
        <f>'Tab #1'!B65+'Tab #2'!B65+'Tab #3'!B65+'Tab #4'!B65+'Tab #5'!B65+'Tab #6'!B65+'Tab #7'!B65+'Tab #8'!B65</f>
        <v>0</v>
      </c>
      <c r="C67" s="33"/>
      <c r="D67" s="33">
        <f>'Tab #1'!D65+'Tab #2'!D65+'Tab #3'!D65+'Tab #4'!D65+'Tab #5'!D65+'Tab #6'!D65+'Tab #7'!D65+'Tab #8'!D65</f>
        <v>0</v>
      </c>
      <c r="E67" s="33"/>
      <c r="F67" s="33">
        <f>'Tab #1'!F65+'Tab #2'!F65+'Tab #3'!F65+'Tab #4'!F65+'Tab #5'!F65+'Tab #6'!F65+'Tab #7'!F65+'Tab #8'!F65</f>
        <v>0</v>
      </c>
      <c r="G67" s="33"/>
      <c r="H67" s="33">
        <f>'Tab #1'!H65+'Tab #2'!H65+'Tab #3'!H65+'Tab #4'!H65+'Tab #5'!H65+'Tab #6'!H65+'Tab #7'!H65+'Tab #8'!H65</f>
        <v>0</v>
      </c>
      <c r="I67" s="33"/>
      <c r="J67" s="33">
        <f>'Tab #1'!J65+'Tab #2'!J65+'Tab #3'!J65+'Tab #4'!J65+'Tab #5'!J65+'Tab #6'!J65+'Tab #7'!J65+'Tab #8'!J65</f>
        <v>0</v>
      </c>
      <c r="K67" s="33"/>
      <c r="L67" s="33">
        <f t="shared" ref="L67:M77" si="11">SUM(B67,D67,F67,H67,J67)</f>
        <v>0</v>
      </c>
      <c r="M67" s="33"/>
      <c r="N67" s="33">
        <f t="shared" ref="N67:N74" si="12">L67</f>
        <v>0</v>
      </c>
    </row>
    <row r="68" spans="1:255" ht="15" x14ac:dyDescent="0.2">
      <c r="A68" s="28" t="str">
        <f>Master!A66</f>
        <v xml:space="preserve">  Subawards without IDC </v>
      </c>
      <c r="B68" s="33">
        <f>'Tab #1'!B66+'Tab #2'!B66+'Tab #3'!B66+'Tab #4'!B66+'Tab #5'!B66+'Tab #6'!B66+'Tab #7'!B66+'Tab #8'!B66</f>
        <v>0</v>
      </c>
      <c r="C68" s="33"/>
      <c r="D68" s="33">
        <f>'Tab #1'!D66+'Tab #2'!D66+'Tab #3'!D66+'Tab #4'!D66+'Tab #5'!D66+'Tab #6'!D66+'Tab #7'!D66+'Tab #8'!D66</f>
        <v>0</v>
      </c>
      <c r="E68" s="33"/>
      <c r="F68" s="33">
        <f>'Tab #1'!F66+'Tab #2'!F66+'Tab #3'!F66+'Tab #4'!F66+'Tab #5'!F66+'Tab #6'!F66+'Tab #7'!F66+'Tab #8'!F66</f>
        <v>0</v>
      </c>
      <c r="G68" s="33"/>
      <c r="H68" s="33">
        <f>'Tab #1'!H66+'Tab #2'!H66+'Tab #3'!H66+'Tab #4'!H66+'Tab #5'!H66+'Tab #6'!H66+'Tab #7'!H66+'Tab #8'!H66</f>
        <v>0</v>
      </c>
      <c r="I68" s="33"/>
      <c r="J68" s="33">
        <f>'Tab #1'!J66+'Tab #2'!J66+'Tab #3'!J66+'Tab #4'!J66+'Tab #5'!J66+'Tab #6'!J66+'Tab #7'!J66+'Tab #8'!J66</f>
        <v>0</v>
      </c>
      <c r="K68" s="33"/>
      <c r="L68" s="33">
        <f t="shared" si="11"/>
        <v>0</v>
      </c>
      <c r="M68" s="33"/>
      <c r="N68" s="33">
        <f t="shared" si="12"/>
        <v>0</v>
      </c>
    </row>
    <row r="69" spans="1:255" ht="15" x14ac:dyDescent="0.2">
      <c r="A69" s="28" t="str">
        <f>Master!A67</f>
        <v xml:space="preserve">  Subawards with IDC </v>
      </c>
      <c r="B69" s="33">
        <f>'Tab #1'!B67+'Tab #2'!B67+'Tab #3'!B67+'Tab #4'!B67+'Tab #5'!B67+'Tab #6'!B67+'Tab #7'!B67+'Tab #8'!B67</f>
        <v>0</v>
      </c>
      <c r="C69" s="33"/>
      <c r="D69" s="33">
        <f>'Tab #1'!D67+'Tab #2'!D67+'Tab #3'!D67+'Tab #4'!D67+'Tab #5'!D67+'Tab #6'!D67+'Tab #7'!D67+'Tab #8'!D67</f>
        <v>0</v>
      </c>
      <c r="E69" s="33"/>
      <c r="F69" s="33">
        <f>'Tab #1'!F67+'Tab #2'!F67+'Tab #3'!F67+'Tab #4'!F67+'Tab #5'!F67+'Tab #6'!F67+'Tab #7'!F67+'Tab #8'!F67</f>
        <v>0</v>
      </c>
      <c r="G69" s="33"/>
      <c r="H69" s="33">
        <f>'Tab #1'!H67+'Tab #2'!H67+'Tab #3'!H67+'Tab #4'!H67+'Tab #5'!H67+'Tab #6'!H67+'Tab #7'!H67+'Tab #8'!H67</f>
        <v>0</v>
      </c>
      <c r="I69" s="33"/>
      <c r="J69" s="33">
        <f>'Tab #1'!J67+'Tab #2'!J67+'Tab #3'!J67+'Tab #4'!J67+'Tab #5'!J67+'Tab #6'!J67+'Tab #7'!J67+'Tab #8'!J67</f>
        <v>0</v>
      </c>
      <c r="K69" s="33"/>
      <c r="L69" s="33">
        <f t="shared" si="11"/>
        <v>0</v>
      </c>
      <c r="M69" s="33"/>
      <c r="N69" s="33">
        <f t="shared" si="12"/>
        <v>0</v>
      </c>
    </row>
    <row r="70" spans="1:255" ht="15" x14ac:dyDescent="0.2">
      <c r="A70" s="28" t="str">
        <f>Master!A68</f>
        <v xml:space="preserve">  Subawards without IDC </v>
      </c>
      <c r="B70" s="33">
        <f>'Tab #1'!B68+'Tab #2'!B68+'Tab #3'!B68+'Tab #4'!B68+'Tab #5'!B68+'Tab #6'!B68+'Tab #7'!B68+'Tab #8'!B68</f>
        <v>0</v>
      </c>
      <c r="C70" s="33"/>
      <c r="D70" s="33">
        <f>'Tab #1'!D68+'Tab #2'!D68+'Tab #3'!D68+'Tab #4'!D68+'Tab #5'!D68+'Tab #6'!D68+'Tab #7'!D68+'Tab #8'!D68</f>
        <v>0</v>
      </c>
      <c r="E70" s="33"/>
      <c r="F70" s="33">
        <f>'Tab #1'!F68+'Tab #2'!F68+'Tab #3'!F68+'Tab #4'!F68+'Tab #5'!F68+'Tab #6'!F68+'Tab #7'!F68+'Tab #8'!F68</f>
        <v>0</v>
      </c>
      <c r="G70" s="33"/>
      <c r="H70" s="33">
        <f>'Tab #1'!H68+'Tab #2'!H68+'Tab #3'!H68+'Tab #4'!H68+'Tab #5'!H68+'Tab #6'!H68+'Tab #7'!H68+'Tab #8'!H68</f>
        <v>0</v>
      </c>
      <c r="I70" s="33"/>
      <c r="J70" s="33">
        <f>'Tab #1'!J68+'Tab #2'!J68+'Tab #3'!J68+'Tab #4'!J68+'Tab #5'!J68+'Tab #6'!J68+'Tab #7'!J68+'Tab #8'!J68</f>
        <v>0</v>
      </c>
      <c r="K70" s="33"/>
      <c r="L70" s="33">
        <f t="shared" si="11"/>
        <v>0</v>
      </c>
      <c r="M70" s="33"/>
      <c r="N70" s="33">
        <f t="shared" si="12"/>
        <v>0</v>
      </c>
    </row>
    <row r="71" spans="1:255" ht="15" x14ac:dyDescent="0.2">
      <c r="A71" s="28" t="str">
        <f>Master!A69</f>
        <v xml:space="preserve">  Subawards with IDC </v>
      </c>
      <c r="B71" s="33">
        <f>'Tab #1'!B69+'Tab #2'!B69+'Tab #3'!B69+'Tab #4'!B69+'Tab #5'!B69+'Tab #6'!B69+'Tab #7'!B69+'Tab #8'!B69</f>
        <v>0</v>
      </c>
      <c r="C71" s="33"/>
      <c r="D71" s="33">
        <f>'Tab #1'!D69+'Tab #2'!D69+'Tab #3'!D69+'Tab #4'!D69+'Tab #5'!D69+'Tab #6'!D69+'Tab #7'!D69+'Tab #8'!D69</f>
        <v>0</v>
      </c>
      <c r="E71" s="33"/>
      <c r="F71" s="33">
        <f>'Tab #1'!F69+'Tab #2'!F69+'Tab #3'!F69+'Tab #4'!F69+'Tab #5'!F69+'Tab #6'!F69+'Tab #7'!F69+'Tab #8'!F69</f>
        <v>0</v>
      </c>
      <c r="G71" s="33"/>
      <c r="H71" s="33">
        <f>'Tab #1'!H69+'Tab #2'!H69+'Tab #3'!H69+'Tab #4'!H69+'Tab #5'!H69+'Tab #6'!H69+'Tab #7'!H69+'Tab #8'!H69</f>
        <v>0</v>
      </c>
      <c r="I71" s="33"/>
      <c r="J71" s="33">
        <f>'Tab #1'!J69+'Tab #2'!J69+'Tab #3'!J69+'Tab #4'!J69+'Tab #5'!J69+'Tab #6'!J69+'Tab #7'!J69+'Tab #8'!J69</f>
        <v>0</v>
      </c>
      <c r="K71" s="33"/>
      <c r="L71" s="33">
        <f t="shared" si="11"/>
        <v>0</v>
      </c>
      <c r="M71" s="33"/>
      <c r="N71" s="33">
        <f t="shared" si="12"/>
        <v>0</v>
      </c>
    </row>
    <row r="72" spans="1:255" ht="15" x14ac:dyDescent="0.2">
      <c r="A72" s="28" t="str">
        <f>Master!A70</f>
        <v xml:space="preserve">  Subawards without IDC </v>
      </c>
      <c r="B72" s="33">
        <f>'Tab #1'!B70+'Tab #2'!B70+'Tab #3'!B70+'Tab #4'!B70+'Tab #5'!B70+'Tab #6'!B70+'Tab #7'!B70+'Tab #8'!B70</f>
        <v>0</v>
      </c>
      <c r="C72" s="33"/>
      <c r="D72" s="33">
        <f>'Tab #1'!D70+'Tab #2'!D70+'Tab #3'!D70+'Tab #4'!D70+'Tab #5'!D70+'Tab #6'!D70+'Tab #7'!D70+'Tab #8'!D70</f>
        <v>0</v>
      </c>
      <c r="E72" s="33"/>
      <c r="F72" s="33">
        <f>'Tab #1'!F70+'Tab #2'!F70+'Tab #3'!F70+'Tab #4'!F70+'Tab #5'!F70+'Tab #6'!F70+'Tab #7'!F70+'Tab #8'!F70</f>
        <v>0</v>
      </c>
      <c r="G72" s="33"/>
      <c r="H72" s="33">
        <f>'Tab #1'!H70+'Tab #2'!H70+'Tab #3'!H70+'Tab #4'!H70+'Tab #5'!H70+'Tab #6'!H70+'Tab #7'!H70+'Tab #8'!H70</f>
        <v>0</v>
      </c>
      <c r="I72" s="33"/>
      <c r="J72" s="33">
        <f>'Tab #1'!J70+'Tab #2'!J70+'Tab #3'!J70+'Tab #4'!J70+'Tab #5'!J70+'Tab #6'!J70+'Tab #7'!J70+'Tab #8'!J70</f>
        <v>0</v>
      </c>
      <c r="K72" s="33"/>
      <c r="L72" s="33">
        <f t="shared" si="11"/>
        <v>0</v>
      </c>
      <c r="M72" s="33"/>
      <c r="N72" s="33">
        <f t="shared" si="12"/>
        <v>0</v>
      </c>
    </row>
    <row r="73" spans="1:255" ht="15" x14ac:dyDescent="0.2">
      <c r="A73" s="28" t="str">
        <f>Master!A71</f>
        <v xml:space="preserve">  Subawards with IDC </v>
      </c>
      <c r="B73" s="33">
        <f>'Tab #1'!B71+'Tab #2'!B71+'Tab #3'!B71+'Tab #4'!B71+'Tab #5'!B71+'Tab #6'!B71+'Tab #7'!B71+'Tab #8'!B71</f>
        <v>0</v>
      </c>
      <c r="C73" s="33"/>
      <c r="D73" s="33">
        <f>'Tab #1'!D71+'Tab #2'!D71+'Tab #3'!D71+'Tab #4'!D71+'Tab #5'!D71+'Tab #6'!D71+'Tab #7'!D71+'Tab #8'!D71</f>
        <v>0</v>
      </c>
      <c r="E73" s="33"/>
      <c r="F73" s="33">
        <f>'Tab #1'!F71+'Tab #2'!F71+'Tab #3'!F71+'Tab #4'!F71+'Tab #5'!F71+'Tab #6'!F71+'Tab #7'!F71+'Tab #8'!F71</f>
        <v>0</v>
      </c>
      <c r="G73" s="33"/>
      <c r="H73" s="33">
        <f>'Tab #1'!H71+'Tab #2'!H71+'Tab #3'!H71+'Tab #4'!H71+'Tab #5'!H71+'Tab #6'!H71+'Tab #7'!H71+'Tab #8'!H71</f>
        <v>0</v>
      </c>
      <c r="I73" s="33"/>
      <c r="J73" s="33">
        <f>'Tab #1'!J71+'Tab #2'!J71+'Tab #3'!J71+'Tab #4'!J71+'Tab #5'!J71+'Tab #6'!J71+'Tab #7'!J71+'Tab #8'!J71</f>
        <v>0</v>
      </c>
      <c r="K73" s="33"/>
      <c r="L73" s="33">
        <f t="shared" si="11"/>
        <v>0</v>
      </c>
      <c r="M73" s="33"/>
      <c r="N73" s="33">
        <f t="shared" si="12"/>
        <v>0</v>
      </c>
    </row>
    <row r="74" spans="1:255" ht="15" x14ac:dyDescent="0.2">
      <c r="A74" s="28" t="str">
        <f>Master!A72</f>
        <v xml:space="preserve">  Subawards without IDC </v>
      </c>
      <c r="B74" s="33">
        <f>'Tab #1'!B72+'Tab #2'!B72+'Tab #3'!B72+'Tab #4'!B72+'Tab #5'!B72+'Tab #6'!B72+'Tab #7'!B72+'Tab #8'!B72</f>
        <v>0</v>
      </c>
      <c r="C74" s="33"/>
      <c r="D74" s="33">
        <f>'Tab #1'!D72+'Tab #2'!D72+'Tab #3'!D72+'Tab #4'!D72+'Tab #5'!D72+'Tab #6'!D72+'Tab #7'!D72+'Tab #8'!D72</f>
        <v>0</v>
      </c>
      <c r="E74" s="33"/>
      <c r="F74" s="33">
        <f>'Tab #1'!F72+'Tab #2'!F72+'Tab #3'!F72+'Tab #4'!F72+'Tab #5'!F72+'Tab #6'!F72+'Tab #7'!F72+'Tab #8'!F72</f>
        <v>0</v>
      </c>
      <c r="G74" s="33"/>
      <c r="H74" s="33">
        <f>'Tab #1'!H72+'Tab #2'!H72+'Tab #3'!H72+'Tab #4'!H72+'Tab #5'!H72+'Tab #6'!H72+'Tab #7'!H72+'Tab #8'!H72</f>
        <v>0</v>
      </c>
      <c r="I74" s="33"/>
      <c r="J74" s="33">
        <f>'Tab #1'!J72+'Tab #2'!J72+'Tab #3'!J72+'Tab #4'!J72+'Tab #5'!J72+'Tab #6'!J72+'Tab #7'!J72+'Tab #8'!J72</f>
        <v>0</v>
      </c>
      <c r="K74" s="33"/>
      <c r="L74" s="33">
        <f t="shared" si="11"/>
        <v>0</v>
      </c>
      <c r="M74" s="33"/>
      <c r="N74" s="33">
        <f t="shared" si="12"/>
        <v>0</v>
      </c>
    </row>
    <row r="75" spans="1:255" ht="15" x14ac:dyDescent="0.2">
      <c r="A75" s="28" t="str">
        <f>Master!A73</f>
        <v xml:space="preserve">  Publication/Documentation</v>
      </c>
      <c r="B75" s="33">
        <f>'Tab #1'!B73+'Tab #2'!B73+'Tab #3'!B73+'Tab #4'!B73+'Tab #5'!B73+'Tab #6'!B73+'Tab #7'!B73+'Tab #8'!B73</f>
        <v>0</v>
      </c>
      <c r="C75" s="33">
        <f>'Tab #1'!C73+'Tab #2'!C73+'Tab #3'!C73+'Tab #4'!C73+'Tab #5'!C73+'Tab #6'!C73+'Tab #7'!C73+'Tab #8'!C73</f>
        <v>0</v>
      </c>
      <c r="D75" s="33">
        <f>'Tab #1'!D73+'Tab #2'!D73+'Tab #3'!D73+'Tab #4'!D73+'Tab #5'!D73+'Tab #6'!D73+'Tab #7'!D73+'Tab #8'!D73</f>
        <v>0</v>
      </c>
      <c r="E75" s="33">
        <f>'Tab #1'!E73+'Tab #2'!E73+'Tab #3'!E73+'Tab #4'!E73+'Tab #5'!E73+'Tab #6'!E73+'Tab #7'!E73+'Tab #8'!E73</f>
        <v>0</v>
      </c>
      <c r="F75" s="33">
        <f>'Tab #1'!F73+'Tab #2'!F73+'Tab #3'!F73+'Tab #4'!F73+'Tab #5'!F73+'Tab #6'!F73+'Tab #7'!F73+'Tab #8'!F73</f>
        <v>0</v>
      </c>
      <c r="G75" s="33">
        <f>'Tab #1'!G73+'Tab #2'!G73+'Tab #3'!G73+'Tab #4'!G73+'Tab #5'!G73+'Tab #6'!G73+'Tab #7'!G73+'Tab #8'!G73</f>
        <v>0</v>
      </c>
      <c r="H75" s="33">
        <f>'Tab #1'!H73+'Tab #2'!H73+'Tab #3'!H73+'Tab #4'!H73+'Tab #5'!H73+'Tab #6'!H73+'Tab #7'!H73+'Tab #8'!H73</f>
        <v>0</v>
      </c>
      <c r="I75" s="33">
        <f>'Tab #1'!I73+'Tab #2'!I73+'Tab #3'!I73+'Tab #4'!I73+'Tab #5'!I73+'Tab #6'!I73+'Tab #7'!I73+'Tab #8'!I73</f>
        <v>0</v>
      </c>
      <c r="J75" s="33">
        <f>'Tab #1'!J73+'Tab #2'!J73+'Tab #3'!J73+'Tab #4'!J73+'Tab #5'!J73+'Tab #6'!J73+'Tab #7'!J73+'Tab #8'!J73</f>
        <v>0</v>
      </c>
      <c r="K75" s="33">
        <f>'Tab #1'!K73+'Tab #2'!K73+'Tab #3'!K73+'Tab #4'!K73+'Tab #5'!K73+'Tab #6'!K73+'Tab #7'!K73+'Tab #8'!K73</f>
        <v>0</v>
      </c>
      <c r="L75" s="33">
        <f t="shared" si="11"/>
        <v>0</v>
      </c>
      <c r="M75" s="33">
        <f t="shared" si="11"/>
        <v>0</v>
      </c>
      <c r="N75" s="33">
        <f>SUM(L75,M75)</f>
        <v>0</v>
      </c>
    </row>
    <row r="76" spans="1:255" ht="15" x14ac:dyDescent="0.2">
      <c r="A76" s="28" t="str">
        <f>Master!A74</f>
        <v xml:space="preserve">  Other</v>
      </c>
      <c r="B76" s="33">
        <f>'Tab #1'!B74+'Tab #2'!B74+'Tab #3'!B74+'Tab #4'!B74+'Tab #5'!B74+'Tab #6'!B74+'Tab #7'!B74+'Tab #8'!B74</f>
        <v>0</v>
      </c>
      <c r="C76" s="33">
        <f>'Tab #1'!C74+'Tab #2'!C74+'Tab #3'!C74+'Tab #4'!C74+'Tab #5'!C74+'Tab #6'!C74+'Tab #7'!C74+'Tab #8'!C74</f>
        <v>0</v>
      </c>
      <c r="D76" s="33">
        <f>'Tab #1'!D74+'Tab #2'!D74+'Tab #3'!D74+'Tab #4'!D74+'Tab #5'!D74+'Tab #6'!D74+'Tab #7'!D74+'Tab #8'!D74</f>
        <v>0</v>
      </c>
      <c r="E76" s="33">
        <f>'Tab #1'!E74+'Tab #2'!E74+'Tab #3'!E74+'Tab #4'!E74+'Tab #5'!E74+'Tab #6'!E74+'Tab #7'!E74+'Tab #8'!E74</f>
        <v>0</v>
      </c>
      <c r="F76" s="33">
        <f>'Tab #1'!F74+'Tab #2'!F74+'Tab #3'!F74+'Tab #4'!F74+'Tab #5'!F74+'Tab #6'!F74+'Tab #7'!F74+'Tab #8'!F74</f>
        <v>0</v>
      </c>
      <c r="G76" s="33">
        <f>'Tab #1'!G74+'Tab #2'!G74+'Tab #3'!G74+'Tab #4'!G74+'Tab #5'!G74+'Tab #6'!G74+'Tab #7'!G74+'Tab #8'!G74</f>
        <v>0</v>
      </c>
      <c r="H76" s="33">
        <f>'Tab #1'!H74+'Tab #2'!H74+'Tab #3'!H74+'Tab #4'!H74+'Tab #5'!H74+'Tab #6'!H74+'Tab #7'!H74+'Tab #8'!H74</f>
        <v>0</v>
      </c>
      <c r="I76" s="33">
        <f>'Tab #1'!I74+'Tab #2'!I74+'Tab #3'!I74+'Tab #4'!I74+'Tab #5'!I74+'Tab #6'!I74+'Tab #7'!I74+'Tab #8'!I74</f>
        <v>0</v>
      </c>
      <c r="J76" s="33">
        <f>'Tab #1'!J74+'Tab #2'!J74+'Tab #3'!J74+'Tab #4'!J74+'Tab #5'!J74+'Tab #6'!J74+'Tab #7'!J74+'Tab #8'!J74</f>
        <v>0</v>
      </c>
      <c r="K76" s="33">
        <f>'Tab #1'!K74+'Tab #2'!K74+'Tab #3'!K74+'Tab #4'!K74+'Tab #5'!K74+'Tab #6'!K74+'Tab #7'!K74+'Tab #8'!K74</f>
        <v>0</v>
      </c>
      <c r="L76" s="33">
        <f t="shared" si="11"/>
        <v>0</v>
      </c>
      <c r="M76" s="33">
        <f t="shared" si="11"/>
        <v>0</v>
      </c>
      <c r="N76" s="33">
        <f>SUM(L76,M76)</f>
        <v>0</v>
      </c>
    </row>
    <row r="77" spans="1:255" ht="15" x14ac:dyDescent="0.2">
      <c r="A77" s="28" t="str">
        <f>Master!A75</f>
        <v xml:space="preserve">  Tuition &amp; Fees </v>
      </c>
      <c r="B77" s="33">
        <f>'Tab #1'!B75+'Tab #2'!B75+'Tab #3'!B75+'Tab #4'!B75+'Tab #5'!B75+'Tab #6'!B75+'Tab #7'!B75+'Tab #8'!B75</f>
        <v>0</v>
      </c>
      <c r="C77" s="33">
        <f>'Tab #1'!C75+'Tab #2'!C75+'Tab #3'!C75+'Tab #4'!C75+'Tab #5'!C75+'Tab #6'!C75+'Tab #7'!C75+'Tab #8'!C75</f>
        <v>0</v>
      </c>
      <c r="D77" s="33">
        <f>'Tab #1'!D75+'Tab #2'!D75+'Tab #3'!D75+'Tab #4'!D75+'Tab #5'!D75+'Tab #6'!D75+'Tab #7'!D75+'Tab #8'!D75</f>
        <v>0</v>
      </c>
      <c r="E77" s="33">
        <f>'Tab #1'!E75+'Tab #2'!E75+'Tab #3'!E75+'Tab #4'!E75+'Tab #5'!E75+'Tab #6'!E75+'Tab #7'!E75+'Tab #8'!E75</f>
        <v>0</v>
      </c>
      <c r="F77" s="33">
        <f>'Tab #1'!F75+'Tab #2'!F75+'Tab #3'!F75+'Tab #4'!F75+'Tab #5'!F75+'Tab #6'!F75+'Tab #7'!F75+'Tab #8'!F75</f>
        <v>0</v>
      </c>
      <c r="G77" s="33">
        <f>'Tab #1'!G75+'Tab #2'!G75+'Tab #3'!G75+'Tab #4'!G75+'Tab #5'!G75+'Tab #6'!G75+'Tab #7'!G75+'Tab #8'!G75</f>
        <v>0</v>
      </c>
      <c r="H77" s="33">
        <f>'Tab #1'!H75+'Tab #2'!H75+'Tab #3'!H75+'Tab #4'!H75+'Tab #5'!H75+'Tab #6'!H75+'Tab #7'!H75+'Tab #8'!H75</f>
        <v>0</v>
      </c>
      <c r="I77" s="33">
        <f>'Tab #1'!I75+'Tab #2'!I75+'Tab #3'!I75+'Tab #4'!I75+'Tab #5'!I75+'Tab #6'!I75+'Tab #7'!I75+'Tab #8'!I75</f>
        <v>0</v>
      </c>
      <c r="J77" s="33">
        <f>'Tab #1'!J75+'Tab #2'!J75+'Tab #3'!J75+'Tab #4'!J75+'Tab #5'!J75+'Tab #6'!J75+'Tab #7'!J75+'Tab #8'!J75</f>
        <v>0</v>
      </c>
      <c r="K77" s="33">
        <f>'Tab #1'!K75+'Tab #2'!K75+'Tab #3'!K75+'Tab #4'!K75+'Tab #5'!K75+'Tab #6'!K75+'Tab #7'!K75+'Tab #8'!K75</f>
        <v>0</v>
      </c>
      <c r="L77" s="33">
        <f t="shared" si="11"/>
        <v>0</v>
      </c>
      <c r="M77" s="33">
        <f t="shared" si="11"/>
        <v>0</v>
      </c>
      <c r="N77" s="33">
        <f>SUM(L77,M77)</f>
        <v>0</v>
      </c>
    </row>
    <row r="78" spans="1:255" ht="15.75" x14ac:dyDescent="0.25">
      <c r="A78" s="47" t="str">
        <f>Master!A76</f>
        <v xml:space="preserve">      Subtotal-Other Direct Costs</v>
      </c>
      <c r="B78" s="34">
        <f>SUM(B60:B77)</f>
        <v>0</v>
      </c>
      <c r="C78" s="34">
        <f t="shared" ref="C78:I78" si="13">SUM(C60:C77)</f>
        <v>0</v>
      </c>
      <c r="D78" s="34">
        <f t="shared" si="13"/>
        <v>0</v>
      </c>
      <c r="E78" s="34">
        <f t="shared" si="13"/>
        <v>0</v>
      </c>
      <c r="F78" s="34">
        <f t="shared" si="13"/>
        <v>0</v>
      </c>
      <c r="G78" s="34">
        <f t="shared" si="13"/>
        <v>0</v>
      </c>
      <c r="H78" s="34">
        <f t="shared" si="13"/>
        <v>0</v>
      </c>
      <c r="I78" s="34">
        <f t="shared" si="13"/>
        <v>0</v>
      </c>
      <c r="J78" s="34">
        <f>SUM(J60:J77)</f>
        <v>0</v>
      </c>
      <c r="K78" s="34">
        <f>SUM(K60:K77)</f>
        <v>0</v>
      </c>
      <c r="L78" s="34">
        <f>SUM(L60:L77)</f>
        <v>0</v>
      </c>
      <c r="M78" s="34">
        <f>SUM(C78,E78,G78,I78,K78)</f>
        <v>0</v>
      </c>
      <c r="N78" s="34">
        <f>SUM(L78,M78)</f>
        <v>0</v>
      </c>
    </row>
    <row r="79" spans="1:255" x14ac:dyDescent="0.2">
      <c r="A79" s="2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9"/>
      <c r="N79" s="39"/>
    </row>
    <row r="80" spans="1:255" ht="15.75" x14ac:dyDescent="0.25">
      <c r="A80" s="47" t="str">
        <f>Master!A78</f>
        <v xml:space="preserve">      Total All Direct Costs</v>
      </c>
      <c r="B80" s="34">
        <f>SUM(B45,B47,B48,B50,B51,B54:B57,B78)</f>
        <v>0</v>
      </c>
      <c r="C80" s="34">
        <f>SUM(C45,C47,C48,C50,C51,C54:C57,C78)</f>
        <v>0</v>
      </c>
      <c r="D80" s="34">
        <f>SUM(D45,D47,D48,D50,D51,D54:D57,D78)</f>
        <v>0</v>
      </c>
      <c r="E80" s="34">
        <f t="shared" ref="E80:K80" si="14">SUM(E45,E47,E48,E50,E51,E54:E57,E78)</f>
        <v>0</v>
      </c>
      <c r="F80" s="34">
        <f t="shared" si="14"/>
        <v>0</v>
      </c>
      <c r="G80" s="34">
        <f t="shared" si="14"/>
        <v>0</v>
      </c>
      <c r="H80" s="34">
        <f t="shared" si="14"/>
        <v>0</v>
      </c>
      <c r="I80" s="34">
        <f t="shared" si="14"/>
        <v>0</v>
      </c>
      <c r="J80" s="34">
        <f t="shared" si="14"/>
        <v>0</v>
      </c>
      <c r="K80" s="34">
        <f t="shared" si="14"/>
        <v>0</v>
      </c>
      <c r="L80" s="34">
        <f>SUM(L45,L47,L48,L50,L51,L54:L57,L78)</f>
        <v>0</v>
      </c>
      <c r="M80" s="34">
        <f>SUM(C80,E80,G80,I80,K80)</f>
        <v>0</v>
      </c>
      <c r="N80" s="34">
        <f>SUM(L80,M80)</f>
        <v>0</v>
      </c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ht="15.75" x14ac:dyDescent="0.25">
      <c r="A81" s="47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ht="15.75" x14ac:dyDescent="0.25">
      <c r="A82" s="112" t="s">
        <v>68</v>
      </c>
      <c r="B82" s="34">
        <f>B45+B50+B51+B60+B61+B62+B63+B65+B67+B69+B71+B73+B75+B76</f>
        <v>0</v>
      </c>
      <c r="C82" s="34">
        <f t="shared" ref="C82:K82" si="15">C45+C50+C51+C60+C61+C62+C63+C65+C67+C69+C71+C73+C75+C76</f>
        <v>0</v>
      </c>
      <c r="D82" s="34">
        <f t="shared" si="15"/>
        <v>0</v>
      </c>
      <c r="E82" s="34">
        <f t="shared" si="15"/>
        <v>0</v>
      </c>
      <c r="F82" s="34">
        <f t="shared" si="15"/>
        <v>0</v>
      </c>
      <c r="G82" s="34">
        <f t="shared" si="15"/>
        <v>0</v>
      </c>
      <c r="H82" s="34">
        <f t="shared" si="15"/>
        <v>0</v>
      </c>
      <c r="I82" s="34">
        <f t="shared" si="15"/>
        <v>0</v>
      </c>
      <c r="J82" s="34">
        <f t="shared" si="15"/>
        <v>0</v>
      </c>
      <c r="K82" s="34">
        <f t="shared" si="15"/>
        <v>0</v>
      </c>
      <c r="L82" s="33">
        <f>SUM(B82,D82,F82,H82,J82)</f>
        <v>0</v>
      </c>
      <c r="M82" s="33">
        <f t="shared" ref="M82" si="16">SUM(C82,E82,G82,I82,K82)</f>
        <v>0</v>
      </c>
      <c r="N82" s="34">
        <f>SUM(L82,M82)</f>
        <v>0</v>
      </c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ht="15.75" x14ac:dyDescent="0.25">
      <c r="A83" s="28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ht="15" x14ac:dyDescent="0.2">
      <c r="A84" s="47" t="str">
        <f>Master!A80</f>
        <v xml:space="preserve"> Facilities &amp; Administrative Costs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2"/>
      <c r="N84" s="42"/>
    </row>
    <row r="85" spans="1:255" ht="15" x14ac:dyDescent="0.2">
      <c r="A85" s="113" t="str">
        <f>Master!A81</f>
        <v xml:space="preserve">  (total direct less equipment, tuition and fees, subcontract &gt; $50k, and participant support costs)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1"/>
      <c r="M85" s="42"/>
      <c r="N85" s="42"/>
    </row>
    <row r="86" spans="1:255" ht="15" x14ac:dyDescent="0.2">
      <c r="A86" s="28" t="str">
        <f>Master!A82</f>
        <v xml:space="preserve">  Applicable F &amp; A  Rate:  Enter 56.5, 90, 78, 26, 46, 54, 35.75, 57</v>
      </c>
      <c r="B86" s="43">
        <f>'Tab #1'!B84</f>
        <v>0</v>
      </c>
      <c r="C86" s="43">
        <f>$B$86</f>
        <v>0</v>
      </c>
      <c r="D86" s="43">
        <f t="shared" ref="D86:K86" si="17">$B$86</f>
        <v>0</v>
      </c>
      <c r="E86" s="43">
        <f t="shared" si="17"/>
        <v>0</v>
      </c>
      <c r="F86" s="43">
        <f t="shared" si="17"/>
        <v>0</v>
      </c>
      <c r="G86" s="43">
        <f t="shared" si="17"/>
        <v>0</v>
      </c>
      <c r="H86" s="43">
        <f t="shared" si="17"/>
        <v>0</v>
      </c>
      <c r="I86" s="43">
        <f t="shared" si="17"/>
        <v>0</v>
      </c>
      <c r="J86" s="43">
        <f t="shared" si="17"/>
        <v>0</v>
      </c>
      <c r="K86" s="43">
        <f t="shared" si="17"/>
        <v>0</v>
      </c>
      <c r="L86" s="42"/>
      <c r="M86" s="42"/>
      <c r="N86" s="42"/>
    </row>
    <row r="87" spans="1:255" ht="15" x14ac:dyDescent="0.2">
      <c r="A87" s="28" t="str">
        <f>Master!A83</f>
        <v xml:space="preserve">  Collectable Rate from Sponsor:  Enter Rate Requested</v>
      </c>
      <c r="B87" s="43">
        <f>'Tab #1'!B85</f>
        <v>0</v>
      </c>
      <c r="C87" s="43">
        <f>C86</f>
        <v>0</v>
      </c>
      <c r="D87" s="43">
        <f>$B$87</f>
        <v>0</v>
      </c>
      <c r="E87" s="43">
        <f>E86</f>
        <v>0</v>
      </c>
      <c r="F87" s="43">
        <f>B87</f>
        <v>0</v>
      </c>
      <c r="G87" s="43">
        <f>G86</f>
        <v>0</v>
      </c>
      <c r="H87" s="43">
        <f>B87</f>
        <v>0</v>
      </c>
      <c r="I87" s="43">
        <f>I86</f>
        <v>0</v>
      </c>
      <c r="J87" s="43">
        <f>B87</f>
        <v>0</v>
      </c>
      <c r="K87" s="43">
        <f>K86</f>
        <v>0</v>
      </c>
      <c r="L87" s="42"/>
      <c r="M87" s="42"/>
      <c r="N87" s="42"/>
    </row>
    <row r="88" spans="1:255" ht="15" x14ac:dyDescent="0.2">
      <c r="A88" s="28" t="str">
        <f>Master!A84</f>
        <v xml:space="preserve">  56.5% on campus Organized Research (includes MTRI)</v>
      </c>
      <c r="B88" s="44">
        <f>'Tab #1'!B86+'Tab #2'!B86+'Tab #3'!B86+'Tab #4'!B86+'Tab #5'!B86+'Tab #6'!B86+'Tab #7'!B86+'Tab #8'!B86</f>
        <v>0</v>
      </c>
      <c r="C88" s="44">
        <f>'Tab #1'!C86+'Tab #2'!C86+'Tab #3'!C86+'Tab #4'!C86+'Tab #5'!C86+'Tab #6'!C86+'Tab #7'!C86+'Tab #8'!C86</f>
        <v>0</v>
      </c>
      <c r="D88" s="44">
        <f>'Tab #1'!D86+'Tab #2'!D86+'Tab #3'!D86+'Tab #4'!D86+'Tab #5'!D86+'Tab #6'!D86+'Tab #7'!D86+'Tab #8'!D86</f>
        <v>0</v>
      </c>
      <c r="E88" s="44">
        <f>'Tab #1'!E86+'Tab #2'!E86+'Tab #3'!E86+'Tab #4'!E86+'Tab #5'!E86+'Tab #6'!E86+'Tab #7'!E86+'Tab #8'!E86</f>
        <v>0</v>
      </c>
      <c r="F88" s="44">
        <f>'Tab #1'!F86+'Tab #2'!F86+'Tab #3'!F86+'Tab #4'!F86+'Tab #5'!F86+'Tab #6'!F86+'Tab #7'!F86+'Tab #8'!F86</f>
        <v>0</v>
      </c>
      <c r="G88" s="44">
        <f>'Tab #1'!G86+'Tab #2'!G86+'Tab #3'!G86+'Tab #4'!G86+'Tab #5'!G86+'Tab #6'!G86+'Tab #7'!G86+'Tab #8'!G86</f>
        <v>0</v>
      </c>
      <c r="H88" s="44">
        <f>'Tab #1'!H86+'Tab #2'!H86+'Tab #3'!H86+'Tab #4'!H86+'Tab #5'!H86+'Tab #6'!H86+'Tab #7'!H86+'Tab #8'!H86</f>
        <v>0</v>
      </c>
      <c r="I88" s="44">
        <f>'Tab #1'!I86+'Tab #2'!I86+'Tab #3'!I86+'Tab #4'!I86+'Tab #5'!I86+'Tab #6'!I86+'Tab #7'!I86+'Tab #8'!I86</f>
        <v>0</v>
      </c>
      <c r="J88" s="44">
        <f>'Tab #1'!J86+'Tab #2'!J86+'Tab #3'!J86+'Tab #4'!J86+'Tab #5'!J86+'Tab #6'!J86+'Tab #7'!J86+'Tab #8'!J86</f>
        <v>0</v>
      </c>
      <c r="K88" s="44">
        <f>'Tab #1'!K86+'Tab #2'!K86+'Tab #3'!K86+'Tab #4'!K86+'Tab #5'!K86+'Tab #6'!K86+'Tab #7'!K86+'Tab #8'!K86</f>
        <v>0</v>
      </c>
      <c r="L88" s="33">
        <f>SUM(B88,D88,F88,H88,J88)</f>
        <v>0</v>
      </c>
      <c r="M88" s="33">
        <f t="shared" ref="L88:M96" si="18">SUM(C88,E88,G88,I88,K88)</f>
        <v>0</v>
      </c>
      <c r="N88" s="33">
        <f t="shared" ref="N88:N97" si="19">SUM(L88,M88)</f>
        <v>0</v>
      </c>
    </row>
    <row r="89" spans="1:255" ht="15" x14ac:dyDescent="0.2">
      <c r="A89" s="28" t="str">
        <f>Master!A86</f>
        <v xml:space="preserve">  90.0% on campus Organized Research for DoD &amp; Industry contracts MTRI only</v>
      </c>
      <c r="B89" s="44">
        <f>'Tab #1'!B87+'Tab #2'!B87+'Tab #3'!B87+'Tab #4'!B87+'Tab #5'!B87+'Tab #6'!B87+'Tab #7'!B87+'Tab #8'!B87</f>
        <v>0</v>
      </c>
      <c r="C89" s="44">
        <f>'Tab #1'!C87+'Tab #2'!C87+'Tab #3'!C87+'Tab #4'!C87+'Tab #5'!C87+'Tab #6'!C87+'Tab #7'!C87+'Tab #8'!C87</f>
        <v>0</v>
      </c>
      <c r="D89" s="44">
        <f>'Tab #1'!D87+'Tab #2'!D87+'Tab #3'!D87+'Tab #4'!D87+'Tab #5'!D87+'Tab #6'!D87+'Tab #7'!D87+'Tab #8'!D87</f>
        <v>0</v>
      </c>
      <c r="E89" s="44">
        <f>'Tab #1'!E87+'Tab #2'!E87+'Tab #3'!E87+'Tab #4'!E87+'Tab #5'!E87+'Tab #6'!E87+'Tab #7'!E87+'Tab #8'!E87</f>
        <v>0</v>
      </c>
      <c r="F89" s="44">
        <f>'Tab #1'!F87+'Tab #2'!F87+'Tab #3'!F87+'Tab #4'!F87+'Tab #5'!F87+'Tab #6'!F87+'Tab #7'!F87+'Tab #8'!F87</f>
        <v>0</v>
      </c>
      <c r="G89" s="44">
        <f>'Tab #1'!G87+'Tab #2'!G87+'Tab #3'!G87+'Tab #4'!G87+'Tab #5'!G87+'Tab #6'!G87+'Tab #7'!G87+'Tab #8'!G87</f>
        <v>0</v>
      </c>
      <c r="H89" s="44">
        <f>'Tab #1'!H87+'Tab #2'!H87+'Tab #3'!H87+'Tab #4'!H87+'Tab #5'!H87+'Tab #6'!H87+'Tab #7'!H87+'Tab #8'!H87</f>
        <v>0</v>
      </c>
      <c r="I89" s="44">
        <f>'Tab #1'!I87+'Tab #2'!I87+'Tab #3'!I87+'Tab #4'!I87+'Tab #5'!I87+'Tab #6'!I87+'Tab #7'!I87+'Tab #8'!I87</f>
        <v>0</v>
      </c>
      <c r="J89" s="44">
        <f>'Tab #1'!J87+'Tab #2'!J87+'Tab #3'!J87+'Tab #4'!J87+'Tab #5'!J87+'Tab #6'!J87+'Tab #7'!J87+'Tab #8'!J87</f>
        <v>0</v>
      </c>
      <c r="K89" s="44">
        <f>'Tab #1'!K87+'Tab #2'!K87+'Tab #3'!K87+'Tab #4'!K87+'Tab #5'!K87+'Tab #6'!K87+'Tab #7'!K87+'Tab #8'!K87</f>
        <v>0</v>
      </c>
      <c r="L89" s="33">
        <f t="shared" si="18"/>
        <v>0</v>
      </c>
      <c r="M89" s="33">
        <f>SUM(C89,E89,G89,I89,K89)</f>
        <v>0</v>
      </c>
      <c r="N89" s="33">
        <f t="shared" si="19"/>
        <v>0</v>
      </c>
    </row>
    <row r="90" spans="1:255" ht="15" x14ac:dyDescent="0.2">
      <c r="A90" s="28" t="str">
        <f>Master!A87</f>
        <v xml:space="preserve">  78.0% on campus Organized Research for DoD &amp; Industry contracts only</v>
      </c>
      <c r="B90" s="44">
        <f>'Tab #1'!B88+'Tab #2'!B88+'Tab #3'!B88+'Tab #4'!B88+'Tab #5'!B88+'Tab #6'!B88+'Tab #7'!B88+'Tab #8'!B88</f>
        <v>0</v>
      </c>
      <c r="C90" s="44">
        <f>'Tab #1'!C88+'Tab #2'!C88+'Tab #3'!C88+'Tab #4'!C88+'Tab #5'!C88+'Tab #6'!C88+'Tab #7'!C88+'Tab #8'!C88</f>
        <v>0</v>
      </c>
      <c r="D90" s="44">
        <f>'Tab #1'!D88+'Tab #2'!D88+'Tab #3'!D88+'Tab #4'!D88+'Tab #5'!D88+'Tab #6'!D88+'Tab #7'!D88+'Tab #8'!D88</f>
        <v>0</v>
      </c>
      <c r="E90" s="44">
        <f>'Tab #1'!E88+'Tab #2'!E88+'Tab #3'!E88+'Tab #4'!E88+'Tab #5'!E88+'Tab #6'!E88+'Tab #7'!E88+'Tab #8'!E88</f>
        <v>0</v>
      </c>
      <c r="F90" s="44">
        <f>'Tab #1'!F88+'Tab #2'!F88+'Tab #3'!F88+'Tab #4'!F88+'Tab #5'!F88+'Tab #6'!F88+'Tab #7'!F88+'Tab #8'!F88</f>
        <v>0</v>
      </c>
      <c r="G90" s="44">
        <f>'Tab #1'!G88+'Tab #2'!G88+'Tab #3'!G88+'Tab #4'!G88+'Tab #5'!G88+'Tab #6'!G88+'Tab #7'!G88+'Tab #8'!G88</f>
        <v>0</v>
      </c>
      <c r="H90" s="44">
        <f>'Tab #1'!H88+'Tab #2'!H88+'Tab #3'!H88+'Tab #4'!H88+'Tab #5'!H88+'Tab #6'!H88+'Tab #7'!H88+'Tab #8'!H88</f>
        <v>0</v>
      </c>
      <c r="I90" s="44">
        <f>'Tab #1'!I88+'Tab #2'!I88+'Tab #3'!I88+'Tab #4'!I88+'Tab #5'!I88+'Tab #6'!I88+'Tab #7'!I88+'Tab #8'!I88</f>
        <v>0</v>
      </c>
      <c r="J90" s="44">
        <f>'Tab #1'!J88+'Tab #2'!J88+'Tab #3'!J88+'Tab #4'!J88+'Tab #5'!J88+'Tab #6'!J88+'Tab #7'!J88+'Tab #8'!J88</f>
        <v>0</v>
      </c>
      <c r="K90" s="44">
        <f>'Tab #1'!K88+'Tab #2'!K88+'Tab #3'!K88+'Tab #4'!K88+'Tab #5'!K88+'Tab #6'!K88+'Tab #7'!K88+'Tab #8'!K88</f>
        <v>0</v>
      </c>
      <c r="L90" s="33">
        <f t="shared" si="18"/>
        <v>0</v>
      </c>
      <c r="M90" s="33">
        <f t="shared" si="18"/>
        <v>0</v>
      </c>
      <c r="N90" s="33">
        <f t="shared" si="19"/>
        <v>0</v>
      </c>
    </row>
    <row r="91" spans="1:255" ht="15" x14ac:dyDescent="0.2">
      <c r="A91" s="28" t="str">
        <f>Master!A88</f>
        <v xml:space="preserve">  26.0% off campus Organized Research including MTRI, and Instruction and Other Sponsored Activities</v>
      </c>
      <c r="B91" s="44">
        <f>'Tab #1'!B89+'Tab #2'!B89+'Tab #3'!B89+'Tab #4'!B89+'Tab #5'!B89+'Tab #6'!B89+'Tab #7'!B89+'Tab #8'!B89</f>
        <v>0</v>
      </c>
      <c r="C91" s="44">
        <f>'Tab #1'!C89+'Tab #2'!C89+'Tab #3'!C89+'Tab #4'!C89+'Tab #5'!C89+'Tab #6'!C89+'Tab #7'!C89+'Tab #8'!C89</f>
        <v>0</v>
      </c>
      <c r="D91" s="44">
        <f>'Tab #1'!D89+'Tab #2'!D89+'Tab #3'!D89+'Tab #4'!D89+'Tab #5'!D89+'Tab #6'!D89+'Tab #7'!D89+'Tab #8'!D89</f>
        <v>0</v>
      </c>
      <c r="E91" s="44">
        <f>'Tab #1'!E89+'Tab #2'!E89+'Tab #3'!E89+'Tab #4'!E89+'Tab #5'!E89+'Tab #6'!E89+'Tab #7'!E89+'Tab #8'!E89</f>
        <v>0</v>
      </c>
      <c r="F91" s="44">
        <f>'Tab #1'!F89+'Tab #2'!F89+'Tab #3'!F89+'Tab #4'!F89+'Tab #5'!F89+'Tab #6'!F89+'Tab #7'!F89+'Tab #8'!F89</f>
        <v>0</v>
      </c>
      <c r="G91" s="44">
        <f>'Tab #1'!G89+'Tab #2'!G89+'Tab #3'!G89+'Tab #4'!G89+'Tab #5'!G89+'Tab #6'!G89+'Tab #7'!G89+'Tab #8'!G89</f>
        <v>0</v>
      </c>
      <c r="H91" s="44">
        <f>'Tab #1'!H89+'Tab #2'!H89+'Tab #3'!H89+'Tab #4'!H89+'Tab #5'!H89+'Tab #6'!H89+'Tab #7'!H89+'Tab #8'!H89</f>
        <v>0</v>
      </c>
      <c r="I91" s="44">
        <f>'Tab #1'!I89+'Tab #2'!I89+'Tab #3'!I89+'Tab #4'!I89+'Tab #5'!I89+'Tab #6'!I89+'Tab #7'!I89+'Tab #8'!I89</f>
        <v>0</v>
      </c>
      <c r="J91" s="44">
        <f>'Tab #1'!J89+'Tab #2'!J89+'Tab #3'!J89+'Tab #4'!J89+'Tab #5'!J89+'Tab #6'!J89+'Tab #7'!J89+'Tab #8'!J89</f>
        <v>0</v>
      </c>
      <c r="K91" s="44">
        <f>'Tab #1'!K89+'Tab #2'!K89+'Tab #3'!K89+'Tab #4'!K89+'Tab #5'!K89+'Tab #6'!K89+'Tab #7'!K89+'Tab #8'!K89</f>
        <v>0</v>
      </c>
      <c r="L91" s="33">
        <f t="shared" si="18"/>
        <v>0</v>
      </c>
      <c r="M91" s="33">
        <f t="shared" si="18"/>
        <v>0</v>
      </c>
      <c r="N91" s="33">
        <f t="shared" si="19"/>
        <v>0</v>
      </c>
    </row>
    <row r="92" spans="1:255" ht="15" x14ac:dyDescent="0.2">
      <c r="A92" s="28" t="str">
        <f>Master!A89</f>
        <v xml:space="preserve">  46.0% off campus Organized Research for DoD &amp; Industry contracts only</v>
      </c>
      <c r="B92" s="44">
        <f>'Tab #1'!B90+'Tab #2'!B90+'Tab #3'!B90+'Tab #4'!B90+'Tab #5'!B90+'Tab #6'!B90+'Tab #7'!B90+'Tab #8'!B90</f>
        <v>0</v>
      </c>
      <c r="C92" s="44">
        <f>'Tab #1'!C90+'Tab #2'!C90+'Tab #3'!C90+'Tab #4'!C90+'Tab #5'!C90+'Tab #6'!C90+'Tab #7'!C90+'Tab #8'!C90</f>
        <v>0</v>
      </c>
      <c r="D92" s="44">
        <f>'Tab #1'!D90+'Tab #2'!D90+'Tab #3'!D90+'Tab #4'!D90+'Tab #5'!D90+'Tab #6'!D90+'Tab #7'!D90+'Tab #8'!D90</f>
        <v>0</v>
      </c>
      <c r="E92" s="44">
        <f>'Tab #1'!E90+'Tab #2'!E90+'Tab #3'!E90+'Tab #4'!E90+'Tab #5'!E90+'Tab #6'!E90+'Tab #7'!E90+'Tab #8'!E90</f>
        <v>0</v>
      </c>
      <c r="F92" s="44">
        <f>'Tab #1'!F90+'Tab #2'!F90+'Tab #3'!F90+'Tab #4'!F90+'Tab #5'!F90+'Tab #6'!F90+'Tab #7'!F90+'Tab #8'!F90</f>
        <v>0</v>
      </c>
      <c r="G92" s="44">
        <f>'Tab #1'!G90+'Tab #2'!G90+'Tab #3'!G90+'Tab #4'!G90+'Tab #5'!G90+'Tab #6'!G90+'Tab #7'!G90+'Tab #8'!G90</f>
        <v>0</v>
      </c>
      <c r="H92" s="44">
        <f>'Tab #1'!H90+'Tab #2'!H90+'Tab #3'!H90+'Tab #4'!H90+'Tab #5'!H90+'Tab #6'!H90+'Tab #7'!H90+'Tab #8'!H90</f>
        <v>0</v>
      </c>
      <c r="I92" s="44">
        <f>'Tab #1'!I90+'Tab #2'!I90+'Tab #3'!I90+'Tab #4'!I90+'Tab #5'!I90+'Tab #6'!I90+'Tab #7'!I90+'Tab #8'!I90</f>
        <v>0</v>
      </c>
      <c r="J92" s="44">
        <f>'Tab #1'!J90+'Tab #2'!J90+'Tab #3'!J90+'Tab #4'!J90+'Tab #5'!J90+'Tab #6'!J90+'Tab #7'!J90+'Tab #8'!J90</f>
        <v>0</v>
      </c>
      <c r="K92" s="44">
        <f>'Tab #1'!K90+'Tab #2'!K90+'Tab #3'!K90+'Tab #4'!K90+'Tab #5'!K90+'Tab #6'!K90+'Tab #7'!K90+'Tab #8'!K90</f>
        <v>0</v>
      </c>
      <c r="L92" s="33">
        <f>SUM(B92,D92,F92,H92,J92)</f>
        <v>0</v>
      </c>
      <c r="M92" s="33">
        <f t="shared" si="18"/>
        <v>0</v>
      </c>
      <c r="N92" s="33">
        <f t="shared" si="19"/>
        <v>0</v>
      </c>
    </row>
    <row r="93" spans="1:255" ht="15" x14ac:dyDescent="0.2">
      <c r="A93" s="28" t="str">
        <f>Master!A90</f>
        <v xml:space="preserve">  54.0% on campus Instruction</v>
      </c>
      <c r="B93" s="44">
        <f>'Tab #1'!B91+'Tab #2'!B91+'Tab #3'!B91+'Tab #4'!B91+'Tab #5'!B91+'Tab #6'!B91+'Tab #7'!B91+'Tab #8'!B91</f>
        <v>0</v>
      </c>
      <c r="C93" s="44">
        <f>'Tab #1'!C91+'Tab #2'!C91+'Tab #3'!C91+'Tab #4'!C91+'Tab #5'!C91+'Tab #6'!C91+'Tab #7'!C91+'Tab #8'!C91</f>
        <v>0</v>
      </c>
      <c r="D93" s="44">
        <f>'Tab #1'!D91+'Tab #2'!D91+'Tab #3'!D91+'Tab #4'!D91+'Tab #5'!D91+'Tab #6'!D91+'Tab #7'!D91+'Tab #8'!D91</f>
        <v>0</v>
      </c>
      <c r="E93" s="44">
        <f>'Tab #1'!E91+'Tab #2'!E91+'Tab #3'!E91+'Tab #4'!E91+'Tab #5'!E91+'Tab #6'!E91+'Tab #7'!E91+'Tab #8'!E91</f>
        <v>0</v>
      </c>
      <c r="F93" s="44">
        <f>'Tab #1'!F91+'Tab #2'!F91+'Tab #3'!F91+'Tab #4'!F91+'Tab #5'!F91+'Tab #6'!F91+'Tab #7'!F91+'Tab #8'!F91</f>
        <v>0</v>
      </c>
      <c r="G93" s="44">
        <f>'Tab #1'!G91+'Tab #2'!G91+'Tab #3'!G91+'Tab #4'!G91+'Tab #5'!G91+'Tab #6'!G91+'Tab #7'!G91+'Tab #8'!G91</f>
        <v>0</v>
      </c>
      <c r="H93" s="44">
        <f>'Tab #1'!H91+'Tab #2'!H91+'Tab #3'!H91+'Tab #4'!H91+'Tab #5'!H91+'Tab #6'!H91+'Tab #7'!H91+'Tab #8'!H91</f>
        <v>0</v>
      </c>
      <c r="I93" s="44">
        <f>'Tab #1'!I91+'Tab #2'!I91+'Tab #3'!I91+'Tab #4'!I91+'Tab #5'!I91+'Tab #6'!I91+'Tab #7'!I91+'Tab #8'!I91</f>
        <v>0</v>
      </c>
      <c r="J93" s="44">
        <f>'Tab #1'!J91+'Tab #2'!J91+'Tab #3'!J91+'Tab #4'!J91+'Tab #5'!J91+'Tab #6'!J91+'Tab #7'!J91+'Tab #8'!J91</f>
        <v>0</v>
      </c>
      <c r="K93" s="44">
        <f>'Tab #1'!K91+'Tab #2'!K91+'Tab #3'!K91+'Tab #4'!K91+'Tab #5'!K91+'Tab #6'!K91+'Tab #7'!K91+'Tab #8'!K91</f>
        <v>0</v>
      </c>
      <c r="L93" s="33">
        <f t="shared" si="18"/>
        <v>0</v>
      </c>
      <c r="M93" s="33">
        <f t="shared" si="18"/>
        <v>0</v>
      </c>
      <c r="N93" s="33">
        <f t="shared" si="19"/>
        <v>0</v>
      </c>
    </row>
    <row r="94" spans="1:255" ht="15" x14ac:dyDescent="0.2">
      <c r="A94" s="28" t="str">
        <f>Master!A91</f>
        <v xml:space="preserve">  35.75% on campus Other Sponsored Activities</v>
      </c>
      <c r="B94" s="44">
        <f>'Tab #1'!B92+'Tab #2'!B92+'Tab #3'!B92+'Tab #4'!B92+'Tab #5'!B92+'Tab #6'!B92+'Tab #7'!B92+'Tab #8'!B92</f>
        <v>0</v>
      </c>
      <c r="C94" s="44">
        <f>'Tab #1'!C92+'Tab #2'!C92+'Tab #3'!C92+'Tab #4'!C92+'Tab #5'!C92+'Tab #6'!C92+'Tab #7'!C92+'Tab #8'!C92</f>
        <v>0</v>
      </c>
      <c r="D94" s="44">
        <f>'Tab #1'!D92+'Tab #2'!D92+'Tab #3'!D92+'Tab #4'!D92+'Tab #5'!D92+'Tab #6'!D92+'Tab #7'!D92+'Tab #8'!D92</f>
        <v>0</v>
      </c>
      <c r="E94" s="44">
        <f>'Tab #1'!E92+'Tab #2'!E92+'Tab #3'!E92+'Tab #4'!E92+'Tab #5'!E92+'Tab #6'!E92+'Tab #7'!E92+'Tab #8'!E92</f>
        <v>0</v>
      </c>
      <c r="F94" s="44">
        <f>'Tab #1'!F92+'Tab #2'!F92+'Tab #3'!F92+'Tab #4'!F92+'Tab #5'!F92+'Tab #6'!F92+'Tab #7'!F92+'Tab #8'!F92</f>
        <v>0</v>
      </c>
      <c r="G94" s="44">
        <f>'Tab #1'!G92+'Tab #2'!G92+'Tab #3'!G92+'Tab #4'!G92+'Tab #5'!G92+'Tab #6'!G92+'Tab #7'!G92+'Tab #8'!G92</f>
        <v>0</v>
      </c>
      <c r="H94" s="44">
        <f>'Tab #1'!H92+'Tab #2'!H92+'Tab #3'!H92+'Tab #4'!H92+'Tab #5'!H92+'Tab #6'!H92+'Tab #7'!H92+'Tab #8'!H92</f>
        <v>0</v>
      </c>
      <c r="I94" s="44">
        <f>'Tab #1'!I92+'Tab #2'!I92+'Tab #3'!I92+'Tab #4'!I92+'Tab #5'!I92+'Tab #6'!I92+'Tab #7'!I92+'Tab #8'!I92</f>
        <v>0</v>
      </c>
      <c r="J94" s="44">
        <f>'Tab #1'!J92+'Tab #2'!J92+'Tab #3'!J92+'Tab #4'!J92+'Tab #5'!J92+'Tab #6'!J92+'Tab #7'!J92+'Tab #8'!J92</f>
        <v>0</v>
      </c>
      <c r="K94" s="44">
        <f>'Tab #1'!K92+'Tab #2'!K92+'Tab #3'!K92+'Tab #4'!K92+'Tab #5'!K92+'Tab #6'!K92+'Tab #7'!K92+'Tab #8'!K92</f>
        <v>0</v>
      </c>
      <c r="L94" s="33">
        <f>SUM(B94,D94,F94,H94,J94)</f>
        <v>0</v>
      </c>
      <c r="M94" s="33">
        <f t="shared" si="18"/>
        <v>0</v>
      </c>
      <c r="N94" s="33">
        <f t="shared" si="19"/>
        <v>0</v>
      </c>
    </row>
    <row r="95" spans="1:255" ht="15" x14ac:dyDescent="0.2">
      <c r="A95" s="28" t="str">
        <f>Master!A92</f>
        <v xml:space="preserve">  57.0% off campus Organized Research DoD &amp; Industry contracts MTRI only</v>
      </c>
      <c r="B95" s="44">
        <f>'Tab #1'!B93+'Tab #2'!B93+'Tab #3'!B93+'Tab #4'!B93+'Tab #5'!B93+'Tab #6'!B93+'Tab #7'!B93+'Tab #8'!B93</f>
        <v>0</v>
      </c>
      <c r="C95" s="44">
        <f>'Tab #1'!C93+'Tab #2'!C93+'Tab #3'!C93+'Tab #4'!C93+'Tab #5'!C93+'Tab #6'!C93+'Tab #7'!C93+'Tab #8'!C93</f>
        <v>0</v>
      </c>
      <c r="D95" s="44">
        <f>'Tab #1'!D93+'Tab #2'!D93+'Tab #3'!D93+'Tab #4'!D93+'Tab #5'!D93+'Tab #6'!D93+'Tab #7'!D93+'Tab #8'!D93</f>
        <v>0</v>
      </c>
      <c r="E95" s="44">
        <f>'Tab #1'!E93+'Tab #2'!E93+'Tab #3'!E93+'Tab #4'!E93+'Tab #5'!E93+'Tab #6'!E93+'Tab #7'!E93+'Tab #8'!E93</f>
        <v>0</v>
      </c>
      <c r="F95" s="44">
        <f>'Tab #1'!F93+'Tab #2'!F93+'Tab #3'!F93+'Tab #4'!F93+'Tab #5'!F93+'Tab #6'!F93+'Tab #7'!F93+'Tab #8'!F93</f>
        <v>0</v>
      </c>
      <c r="G95" s="44">
        <f>'Tab #1'!G93+'Tab #2'!G93+'Tab #3'!G93+'Tab #4'!G93+'Tab #5'!G93+'Tab #6'!G93+'Tab #7'!G93+'Tab #8'!G93</f>
        <v>0</v>
      </c>
      <c r="H95" s="44">
        <f>'Tab #1'!H93+'Tab #2'!H93+'Tab #3'!H93+'Tab #4'!H93+'Tab #5'!H93+'Tab #6'!H93+'Tab #7'!H93+'Tab #8'!H93</f>
        <v>0</v>
      </c>
      <c r="I95" s="44">
        <f>'Tab #1'!I93+'Tab #2'!I93+'Tab #3'!I93+'Tab #4'!I93+'Tab #5'!I93+'Tab #6'!I93+'Tab #7'!I93+'Tab #8'!I93</f>
        <v>0</v>
      </c>
      <c r="J95" s="44">
        <f>'Tab #1'!J93+'Tab #2'!J93+'Tab #3'!J93+'Tab #4'!J93+'Tab #5'!J93+'Tab #6'!J93+'Tab #7'!J93+'Tab #8'!J93</f>
        <v>0</v>
      </c>
      <c r="K95" s="44">
        <f>'Tab #1'!K93+'Tab #2'!K93+'Tab #3'!K93+'Tab #4'!K93+'Tab #5'!K93+'Tab #6'!K93+'Tab #7'!K93+'Tab #8'!K93</f>
        <v>0</v>
      </c>
      <c r="L95" s="33">
        <f>SUM(B95,D95,F95,H95,J95)</f>
        <v>0</v>
      </c>
      <c r="M95" s="33">
        <f>SUM(C95,E95,G95,I95,K95)</f>
        <v>0</v>
      </c>
      <c r="N95" s="33">
        <f t="shared" si="19"/>
        <v>0</v>
      </c>
    </row>
    <row r="96" spans="1:255" ht="15" x14ac:dyDescent="0.2">
      <c r="A96" s="28" t="str">
        <f>Master!A93</f>
        <v xml:space="preserve">  Other</v>
      </c>
      <c r="B96" s="44">
        <f>'Tab #1'!B94+'Tab #2'!B94+'Tab #3'!B94+'Tab #4'!B94+'Tab #5'!B94+'Tab #6'!B94+'Tab #7'!B94+'Tab #8'!B94</f>
        <v>0</v>
      </c>
      <c r="C96" s="33"/>
      <c r="D96" s="44">
        <f>'Tab #1'!D94+'Tab #2'!D94+'Tab #3'!D94+'Tab #4'!D94+'Tab #5'!D94+'Tab #6'!D94+'Tab #7'!D94+'Tab #8'!D94</f>
        <v>0</v>
      </c>
      <c r="E96" s="33"/>
      <c r="F96" s="44">
        <f>'Tab #1'!F94+'Tab #2'!F94+'Tab #3'!F94+'Tab #4'!F94+'Tab #5'!F94+'Tab #6'!F94+'Tab #7'!F94+'Tab #8'!F94</f>
        <v>0</v>
      </c>
      <c r="G96" s="33"/>
      <c r="H96" s="44">
        <f>'Tab #1'!H94+'Tab #2'!H94+'Tab #3'!H94+'Tab #4'!H94+'Tab #5'!H94+'Tab #6'!H94+'Tab #7'!H94+'Tab #8'!H94</f>
        <v>0</v>
      </c>
      <c r="I96" s="33"/>
      <c r="J96" s="44">
        <f>'Tab #1'!J94+'Tab #2'!J94+'Tab #3'!J94+'Tab #4'!J94+'Tab #5'!J94+'Tab #6'!J94+'Tab #7'!J94+'Tab #8'!J94</f>
        <v>0</v>
      </c>
      <c r="K96" s="33"/>
      <c r="L96" s="33">
        <f>SUM(B96,D96,F96,H96,J96)</f>
        <v>0</v>
      </c>
      <c r="M96" s="33">
        <f t="shared" si="18"/>
        <v>0</v>
      </c>
      <c r="N96" s="33">
        <f t="shared" si="19"/>
        <v>0</v>
      </c>
    </row>
    <row r="97" spans="1:14" ht="15" x14ac:dyDescent="0.2">
      <c r="A97" s="28" t="str">
        <f>Master!A94</f>
        <v xml:space="preserve">  Waived on Sponsor Portion (difference between applicable rate and collectable rate)</v>
      </c>
      <c r="B97" s="33"/>
      <c r="C97" s="44">
        <f>'Tab #1'!C95+'Tab #2'!C95+'Tab #3'!C95+'Tab #4'!C95+'Tab #5'!C95+'Tab #6'!C95+'Tab #7'!C95+'Tab #8'!C95</f>
        <v>0</v>
      </c>
      <c r="D97" s="33"/>
      <c r="E97" s="44">
        <f>'Tab #1'!E95+'Tab #2'!E95+'Tab #3'!E95+'Tab #4'!E95+'Tab #5'!E95+'Tab #6'!E95+'Tab #7'!E95+'Tab #8'!E95</f>
        <v>0</v>
      </c>
      <c r="F97" s="33"/>
      <c r="G97" s="44">
        <f>'Tab #1'!G95+'Tab #2'!G95+'Tab #3'!G95+'Tab #4'!G95+'Tab #5'!G95+'Tab #6'!G95+'Tab #7'!G95+'Tab #8'!G95</f>
        <v>0</v>
      </c>
      <c r="H97" s="33"/>
      <c r="I97" s="44">
        <f>'Tab #1'!I95+'Tab #2'!I95+'Tab #3'!I95+'Tab #4'!I95+'Tab #5'!I95+'Tab #6'!I95+'Tab #7'!I95+'Tab #8'!I95</f>
        <v>0</v>
      </c>
      <c r="J97" s="33"/>
      <c r="K97" s="44">
        <f>'Tab #1'!K95+'Tab #2'!K95+'Tab #3'!K95+'Tab #4'!K95+'Tab #5'!K95+'Tab #6'!K95+'Tab #7'!K95+'Tab #8'!K95</f>
        <v>0</v>
      </c>
      <c r="L97" s="33"/>
      <c r="M97" s="33">
        <f>SUM(C97,E97,G97,I97,K97)</f>
        <v>0</v>
      </c>
      <c r="N97" s="33">
        <f t="shared" si="19"/>
        <v>0</v>
      </c>
    </row>
    <row r="98" spans="1:14" ht="15" x14ac:dyDescent="0.2">
      <c r="A98" s="28" t="str">
        <f>Master!A95</f>
        <v xml:space="preserve">  Subcontract rate (collectable rate applied on first $50,000)</v>
      </c>
      <c r="B98" s="44">
        <f>'Tab #1'!B96+'Tab #2'!B96+'Tab #3'!B96+'Tab #4'!B96+'Tab #5'!B96+'Tab #6'!B96+'Tab #7'!B96+'Tab #8'!B96</f>
        <v>0</v>
      </c>
      <c r="C98" s="33"/>
      <c r="D98" s="44">
        <f>'Tab #1'!D96+'Tab #2'!D96+'Tab #3'!D96+'Tab #4'!D96+'Tab #5'!D96+'Tab #6'!D96+'Tab #7'!D96+'Tab #8'!D96</f>
        <v>0</v>
      </c>
      <c r="E98" s="33"/>
      <c r="F98" s="44">
        <f>'Tab #1'!F96+'Tab #2'!F96+'Tab #3'!F96+'Tab #4'!F96+'Tab #5'!F96+'Tab #6'!F96+'Tab #7'!F96+'Tab #8'!F96</f>
        <v>0</v>
      </c>
      <c r="G98" s="33"/>
      <c r="H98" s="44">
        <f>'Tab #1'!H96+'Tab #2'!H96+'Tab #3'!H96+'Tab #4'!H96+'Tab #5'!H96+'Tab #6'!H96+'Tab #7'!H96+'Tab #8'!H96</f>
        <v>0</v>
      </c>
      <c r="I98" s="33"/>
      <c r="J98" s="44">
        <f>'Tab #1'!J96+'Tab #2'!J96+'Tab #3'!J96+'Tab #4'!J96+'Tab #5'!J96+'Tab #6'!J96+'Tab #7'!J96+'Tab #8'!J96</f>
        <v>0</v>
      </c>
      <c r="K98" s="33"/>
      <c r="L98" s="33">
        <f>SUM(B98,D98,F98,H98,J98)</f>
        <v>0</v>
      </c>
      <c r="M98" s="33"/>
      <c r="N98" s="33">
        <f>L98</f>
        <v>0</v>
      </c>
    </row>
    <row r="99" spans="1:14" ht="15.75" x14ac:dyDescent="0.25">
      <c r="A99" s="47" t="str">
        <f>Master!A96</f>
        <v>Total Facilities &amp; Administrative Costs</v>
      </c>
      <c r="B99" s="34">
        <f t="shared" ref="B99:K99" si="20">SUM(B88:B98)</f>
        <v>0</v>
      </c>
      <c r="C99" s="34">
        <f t="shared" si="20"/>
        <v>0</v>
      </c>
      <c r="D99" s="34">
        <f t="shared" si="20"/>
        <v>0</v>
      </c>
      <c r="E99" s="34">
        <f t="shared" si="20"/>
        <v>0</v>
      </c>
      <c r="F99" s="34">
        <f t="shared" si="20"/>
        <v>0</v>
      </c>
      <c r="G99" s="34">
        <f t="shared" si="20"/>
        <v>0</v>
      </c>
      <c r="H99" s="34">
        <f t="shared" si="20"/>
        <v>0</v>
      </c>
      <c r="I99" s="34">
        <f t="shared" si="20"/>
        <v>0</v>
      </c>
      <c r="J99" s="34">
        <f t="shared" si="20"/>
        <v>0</v>
      </c>
      <c r="K99" s="34">
        <f t="shared" si="20"/>
        <v>0</v>
      </c>
      <c r="L99" s="34">
        <f>SUM(B99,D99,F99,H99,J99)</f>
        <v>0</v>
      </c>
      <c r="M99" s="34">
        <f>SUM(C99,E99,G99,I99,K99)</f>
        <v>0</v>
      </c>
      <c r="N99" s="34">
        <f>SUM(L99,M99)</f>
        <v>0</v>
      </c>
    </row>
    <row r="100" spans="1:14" ht="15" x14ac:dyDescent="0.2">
      <c r="A100" s="28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6"/>
      <c r="N100" s="36"/>
    </row>
    <row r="101" spans="1:14" ht="15.75" x14ac:dyDescent="0.25">
      <c r="A101" s="47" t="str">
        <f>Master!A98</f>
        <v xml:space="preserve">TOTAL </v>
      </c>
      <c r="B101" s="34">
        <f t="shared" ref="B101:K101" si="21">SUM(B80,B99)</f>
        <v>0</v>
      </c>
      <c r="C101" s="34">
        <f t="shared" si="21"/>
        <v>0</v>
      </c>
      <c r="D101" s="34">
        <f t="shared" si="21"/>
        <v>0</v>
      </c>
      <c r="E101" s="34">
        <f t="shared" si="21"/>
        <v>0</v>
      </c>
      <c r="F101" s="34">
        <f t="shared" si="21"/>
        <v>0</v>
      </c>
      <c r="G101" s="34">
        <f t="shared" si="21"/>
        <v>0</v>
      </c>
      <c r="H101" s="34">
        <f t="shared" si="21"/>
        <v>0</v>
      </c>
      <c r="I101" s="34">
        <f t="shared" si="21"/>
        <v>0</v>
      </c>
      <c r="J101" s="34">
        <f t="shared" si="21"/>
        <v>0</v>
      </c>
      <c r="K101" s="34">
        <f t="shared" si="21"/>
        <v>0</v>
      </c>
      <c r="L101" s="34">
        <f>SUM(B101,D101,F101,H101,J101)</f>
        <v>0</v>
      </c>
      <c r="M101" s="34">
        <f>SUM(C101,E101,G101,I101,K101)</f>
        <v>0</v>
      </c>
      <c r="N101" s="34">
        <f>SUM(L101,M101)</f>
        <v>0</v>
      </c>
    </row>
    <row r="102" spans="1:14" x14ac:dyDescent="0.2">
      <c r="A102" s="28" t="str">
        <f>Master!A99</f>
        <v>Attach budget justification for each category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9"/>
      <c r="N102" s="39"/>
    </row>
    <row r="103" spans="1:14" x14ac:dyDescent="0.2">
      <c r="A103" s="28" t="str">
        <f>Master!A100</f>
        <v xml:space="preserve">  External Cost Share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39"/>
    </row>
    <row r="104" spans="1:14" ht="15" x14ac:dyDescent="0.2">
      <c r="A104" s="28" t="str">
        <f>Master!A101</f>
        <v xml:space="preserve">     Entity Name:</v>
      </c>
      <c r="B104" s="33"/>
      <c r="C104" s="44">
        <f>'Tab #1'!C102+'Tab #2'!C102+'Tab #3'!C102+'Tab #4'!C102+'Tab #5'!C102+'Tab #6'!C102+'Tab #7'!C102+'Tab #8'!C102</f>
        <v>0</v>
      </c>
      <c r="D104" s="38"/>
      <c r="E104" s="44">
        <f>'Tab #1'!E102+'Tab #2'!E102+'Tab #3'!E102+'Tab #4'!E102+'Tab #5'!E102+'Tab #6'!E102+'Tab #7'!E102+'Tab #8'!E102</f>
        <v>0</v>
      </c>
      <c r="F104" s="38"/>
      <c r="G104" s="44">
        <f>'Tab #1'!G102+'Tab #2'!G102+'Tab #3'!G102+'Tab #4'!G102+'Tab #5'!G102+'Tab #6'!G102+'Tab #7'!G102+'Tab #8'!G102</f>
        <v>0</v>
      </c>
      <c r="H104" s="38"/>
      <c r="I104" s="44">
        <f>'Tab #1'!I102+'Tab #2'!I102+'Tab #3'!I102+'Tab #4'!I102+'Tab #5'!I102+'Tab #6'!I102+'Tab #7'!I102+'Tab #8'!I102</f>
        <v>0</v>
      </c>
      <c r="J104" s="38"/>
      <c r="K104" s="44">
        <f>'Tab #1'!K102+'Tab #2'!K102+'Tab #3'!K102+'Tab #4'!K102+'Tab #5'!K102+'Tab #6'!K102+'Tab #7'!K102+'Tab #8'!K102</f>
        <v>0</v>
      </c>
      <c r="L104" s="38"/>
      <c r="M104" s="33">
        <f>SUM(C104,E104,G104,I104,K104)</f>
        <v>0</v>
      </c>
      <c r="N104" s="33">
        <f>M104</f>
        <v>0</v>
      </c>
    </row>
    <row r="105" spans="1:14" ht="15" customHeight="1" x14ac:dyDescent="0.2">
      <c r="A105" s="28" t="str">
        <f>Master!A102</f>
        <v xml:space="preserve">     Entity Name:</v>
      </c>
      <c r="B105" s="38"/>
      <c r="C105" s="44">
        <f>'Tab #1'!C103+'Tab #2'!C103+'Tab #3'!C103+'Tab #4'!C103+'Tab #5'!C103+'Tab #6'!C103+'Tab #7'!C103+'Tab #8'!C103</f>
        <v>0</v>
      </c>
      <c r="D105" s="38"/>
      <c r="E105" s="44">
        <f>'Tab #1'!E103+'Tab #2'!E103+'Tab #3'!E103+'Tab #4'!E103+'Tab #5'!E103+'Tab #6'!E103+'Tab #7'!E103+'Tab #8'!E103</f>
        <v>0</v>
      </c>
      <c r="F105" s="38"/>
      <c r="G105" s="44">
        <f>'Tab #1'!G103+'Tab #2'!G103+'Tab #3'!G103+'Tab #4'!G103+'Tab #5'!G103+'Tab #6'!G103+'Tab #7'!G103+'Tab #8'!G103</f>
        <v>0</v>
      </c>
      <c r="H105" s="38"/>
      <c r="I105" s="44">
        <f>'Tab #1'!I103+'Tab #2'!I103+'Tab #3'!I103+'Tab #4'!I103+'Tab #5'!I103+'Tab #6'!I103+'Tab #7'!I103+'Tab #8'!I103</f>
        <v>0</v>
      </c>
      <c r="J105" s="38"/>
      <c r="K105" s="44">
        <f>'Tab #1'!K103+'Tab #2'!K103+'Tab #3'!K103+'Tab #4'!K103+'Tab #5'!K103+'Tab #6'!K103+'Tab #7'!K103+'Tab #8'!K103</f>
        <v>0</v>
      </c>
      <c r="L105" s="38"/>
      <c r="M105" s="33">
        <f>SUM(C105,E105,G105,I105,K105)</f>
        <v>0</v>
      </c>
      <c r="N105" s="33">
        <f>M105</f>
        <v>0</v>
      </c>
    </row>
    <row r="106" spans="1:14" ht="15" customHeight="1" x14ac:dyDescent="0.2">
      <c r="A106" s="28" t="str">
        <f>Master!A103</f>
        <v xml:space="preserve">     Entity Name:</v>
      </c>
      <c r="B106" s="38"/>
      <c r="C106" s="44">
        <f>'Tab #1'!C104+'Tab #2'!C104+'Tab #3'!C104+'Tab #4'!C104+'Tab #5'!C104+'Tab #6'!C104+'Tab #7'!C104+'Tab #8'!C104</f>
        <v>0</v>
      </c>
      <c r="D106" s="38"/>
      <c r="E106" s="44">
        <f>'Tab #1'!E104+'Tab #2'!E104+'Tab #3'!E104+'Tab #4'!E104+'Tab #5'!E104+'Tab #6'!E104+'Tab #7'!E104+'Tab #8'!E104</f>
        <v>0</v>
      </c>
      <c r="F106" s="38"/>
      <c r="G106" s="44">
        <f>'Tab #1'!G104+'Tab #2'!G104+'Tab #3'!G104+'Tab #4'!G104+'Tab #5'!G104+'Tab #6'!G104+'Tab #7'!G104+'Tab #8'!G104</f>
        <v>0</v>
      </c>
      <c r="H106" s="38"/>
      <c r="I106" s="44">
        <f>'Tab #1'!I104+'Tab #2'!I104+'Tab #3'!I104+'Tab #4'!I104+'Tab #5'!I104+'Tab #6'!I104+'Tab #7'!I104+'Tab #8'!I104</f>
        <v>0</v>
      </c>
      <c r="J106" s="38"/>
      <c r="K106" s="44">
        <f>'Tab #1'!K104+'Tab #2'!K104+'Tab #3'!K104+'Tab #4'!K104+'Tab #5'!K104+'Tab #6'!K104+'Tab #7'!K104+'Tab #8'!K104</f>
        <v>0</v>
      </c>
      <c r="L106" s="38"/>
      <c r="M106" s="33">
        <f>SUM(C106,E106,G106,I106,K106)</f>
        <v>0</v>
      </c>
      <c r="N106" s="33">
        <f>M106</f>
        <v>0</v>
      </c>
    </row>
    <row r="107" spans="1:14" x14ac:dyDescent="0.2">
      <c r="A107" s="2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9"/>
      <c r="N107" s="39"/>
    </row>
    <row r="108" spans="1:14" ht="15.75" x14ac:dyDescent="0.25">
      <c r="A108" s="47" t="str">
        <f>Master!A105</f>
        <v>GRAND TOTAL</v>
      </c>
      <c r="B108" s="34">
        <f>SUM(B101:B107)</f>
        <v>0</v>
      </c>
      <c r="C108" s="34">
        <f t="shared" ref="C108:L108" si="22">SUM(C101:C107)</f>
        <v>0</v>
      </c>
      <c r="D108" s="34">
        <f t="shared" si="22"/>
        <v>0</v>
      </c>
      <c r="E108" s="34">
        <f t="shared" si="22"/>
        <v>0</v>
      </c>
      <c r="F108" s="34">
        <f t="shared" si="22"/>
        <v>0</v>
      </c>
      <c r="G108" s="34">
        <f t="shared" si="22"/>
        <v>0</v>
      </c>
      <c r="H108" s="34">
        <f t="shared" si="22"/>
        <v>0</v>
      </c>
      <c r="I108" s="34">
        <f t="shared" si="22"/>
        <v>0</v>
      </c>
      <c r="J108" s="34">
        <f t="shared" si="22"/>
        <v>0</v>
      </c>
      <c r="K108" s="34">
        <f t="shared" si="22"/>
        <v>0</v>
      </c>
      <c r="L108" s="34">
        <f t="shared" si="22"/>
        <v>0</v>
      </c>
      <c r="M108" s="34">
        <f>SUM(C108,E108,G108,I108,K108)</f>
        <v>0</v>
      </c>
      <c r="N108" s="34">
        <f>SUM(L108,M108)</f>
        <v>0</v>
      </c>
    </row>
    <row r="109" spans="1:14" s="75" customFormat="1" x14ac:dyDescent="0.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1:14" s="75" customFormat="1" ht="13.5" thickBot="1" x14ac:dyDescent="0.25">
      <c r="A110" s="84"/>
      <c r="B110" s="85"/>
      <c r="C110" s="85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1:14" s="75" customFormat="1" x14ac:dyDescent="0.2">
      <c r="A111" s="96" t="s">
        <v>78</v>
      </c>
      <c r="B111" s="97"/>
      <c r="C111" s="98"/>
      <c r="D111" s="81"/>
      <c r="E111" s="77"/>
      <c r="F111" s="77"/>
      <c r="G111" s="77"/>
      <c r="H111" s="77"/>
      <c r="I111" s="77"/>
      <c r="J111" s="77"/>
      <c r="K111" s="77"/>
      <c r="L111" s="77"/>
    </row>
    <row r="112" spans="1:14" s="75" customFormat="1" ht="15" x14ac:dyDescent="0.25">
      <c r="A112" s="86" t="s">
        <v>64</v>
      </c>
      <c r="B112" s="99"/>
      <c r="C112" s="100"/>
      <c r="D112" s="81"/>
      <c r="E112" s="77"/>
      <c r="F112" s="77"/>
      <c r="G112" s="77"/>
      <c r="H112" s="77"/>
      <c r="I112" s="77"/>
      <c r="J112" s="77"/>
      <c r="K112" s="77"/>
      <c r="L112" s="77"/>
    </row>
    <row r="113" spans="1:12" s="75" customFormat="1" ht="15" x14ac:dyDescent="0.25">
      <c r="A113" s="86"/>
      <c r="B113" s="101"/>
      <c r="C113" s="102"/>
      <c r="D113" s="82"/>
      <c r="E113" s="76"/>
      <c r="F113" s="76"/>
      <c r="G113" s="76"/>
      <c r="H113" s="76"/>
      <c r="I113" s="76"/>
      <c r="J113" s="76"/>
      <c r="K113" s="76"/>
      <c r="L113" s="76"/>
    </row>
    <row r="114" spans="1:12" s="75" customFormat="1" ht="15" x14ac:dyDescent="0.25">
      <c r="A114" s="87" t="s">
        <v>65</v>
      </c>
      <c r="B114" s="101"/>
      <c r="C114" s="102"/>
      <c r="D114" s="82"/>
      <c r="E114" s="76"/>
      <c r="F114" s="76"/>
      <c r="G114" s="76"/>
      <c r="H114" s="76"/>
      <c r="I114" s="76"/>
      <c r="J114" s="76"/>
      <c r="K114" s="76"/>
      <c r="L114" s="76"/>
    </row>
    <row r="115" spans="1:12" s="75" customFormat="1" ht="14.25" x14ac:dyDescent="0.2">
      <c r="A115" s="88" t="s">
        <v>79</v>
      </c>
      <c r="B115" s="103">
        <f>L80</f>
        <v>0</v>
      </c>
      <c r="C115" s="102"/>
      <c r="D115" s="82"/>
      <c r="E115" s="76"/>
      <c r="F115" s="76"/>
      <c r="G115" s="76"/>
      <c r="H115" s="76"/>
      <c r="I115" s="76"/>
      <c r="J115" s="76"/>
      <c r="K115" s="76"/>
      <c r="L115" s="76"/>
    </row>
    <row r="116" spans="1:12" s="75" customFormat="1" ht="14.25" x14ac:dyDescent="0.2">
      <c r="A116" s="88" t="s">
        <v>80</v>
      </c>
      <c r="B116" s="104">
        <f>L99</f>
        <v>0</v>
      </c>
      <c r="C116" s="102"/>
      <c r="D116" s="82"/>
      <c r="E116" s="76"/>
      <c r="F116" s="76"/>
      <c r="G116" s="76"/>
      <c r="H116" s="76"/>
      <c r="I116" s="76"/>
      <c r="J116" s="76"/>
      <c r="K116" s="76"/>
      <c r="L116" s="76"/>
    </row>
    <row r="117" spans="1:12" ht="15" x14ac:dyDescent="0.25">
      <c r="A117" s="89" t="s">
        <v>81</v>
      </c>
      <c r="B117" s="105">
        <f>L108</f>
        <v>0</v>
      </c>
      <c r="C117" s="102"/>
      <c r="D117" s="83"/>
    </row>
    <row r="118" spans="1:12" ht="14.25" x14ac:dyDescent="0.2">
      <c r="A118" s="90"/>
      <c r="B118" s="101"/>
      <c r="C118" s="102"/>
      <c r="D118" s="83"/>
    </row>
    <row r="119" spans="1:12" ht="15" x14ac:dyDescent="0.25">
      <c r="A119" s="87" t="s">
        <v>66</v>
      </c>
      <c r="B119" s="101"/>
      <c r="C119" s="102"/>
      <c r="D119" s="83"/>
    </row>
    <row r="120" spans="1:12" ht="14.25" x14ac:dyDescent="0.2">
      <c r="A120" s="91" t="s">
        <v>82</v>
      </c>
      <c r="B120" s="103">
        <f>M80</f>
        <v>0</v>
      </c>
      <c r="C120" s="102"/>
      <c r="D120" s="83"/>
    </row>
    <row r="121" spans="1:12" ht="14.25" x14ac:dyDescent="0.2">
      <c r="A121" s="91" t="s">
        <v>83</v>
      </c>
      <c r="B121" s="103">
        <f>M88+M89+M90+M91+M92+M93+M94+M95+M96</f>
        <v>0</v>
      </c>
      <c r="C121" s="102"/>
      <c r="D121" s="83"/>
    </row>
    <row r="122" spans="1:12" ht="14.25" x14ac:dyDescent="0.2">
      <c r="A122" s="91" t="s">
        <v>84</v>
      </c>
      <c r="B122" s="103">
        <f>M97</f>
        <v>0</v>
      </c>
      <c r="C122" s="102"/>
      <c r="D122" s="83"/>
    </row>
    <row r="123" spans="1:12" ht="14.25" x14ac:dyDescent="0.2">
      <c r="A123" s="92" t="s">
        <v>85</v>
      </c>
      <c r="B123" s="104">
        <f>M104+M105+M106</f>
        <v>0</v>
      </c>
      <c r="C123" s="102"/>
      <c r="D123" s="83"/>
    </row>
    <row r="124" spans="1:12" ht="15" x14ac:dyDescent="0.25">
      <c r="A124" s="93" t="s">
        <v>67</v>
      </c>
      <c r="B124" s="105">
        <f>SUM(B120:B123)</f>
        <v>0</v>
      </c>
      <c r="C124" s="102"/>
      <c r="D124" s="83"/>
    </row>
    <row r="125" spans="1:12" ht="15" thickBot="1" x14ac:dyDescent="0.25">
      <c r="A125" s="94"/>
      <c r="B125" s="106"/>
      <c r="C125" s="102"/>
      <c r="D125" s="83"/>
    </row>
    <row r="126" spans="1:12" ht="15.75" thickBot="1" x14ac:dyDescent="0.3">
      <c r="A126" s="95" t="s">
        <v>86</v>
      </c>
      <c r="B126" s="107">
        <f>N108</f>
        <v>0</v>
      </c>
      <c r="C126" s="102"/>
      <c r="D126" s="83"/>
    </row>
    <row r="127" spans="1:12" ht="13.5" thickBot="1" x14ac:dyDescent="0.25">
      <c r="A127" s="108"/>
      <c r="B127" s="109"/>
      <c r="C127" s="110"/>
      <c r="D127" s="83"/>
    </row>
  </sheetData>
  <sheetProtection algorithmName="SHA-512" hashValue="H/B9DxXaKT19W6F6G1YrL5jUnbDiUfJBe/QsPxmRjCtqqWoDajTbHvMgfTaB6YJFguxSh2RnYbzMerZsu+B69w==" saltValue="K+1AufVGqzsdq6km0ioz5g==" spinCount="100000" sheet="1" objects="1" scenarios="1"/>
  <conditionalFormatting sqref="A11:A33">
    <cfRule type="expression" dxfId="57" priority="2" stopIfTrue="1">
      <formula>CELL("Protect", A11)</formula>
    </cfRule>
  </conditionalFormatting>
  <conditionalFormatting sqref="A3:N108">
    <cfRule type="expression" dxfId="56" priority="1" stopIfTrue="1">
      <formula>CELL("Protect", A3)</formula>
    </cfRule>
  </conditionalFormatting>
  <conditionalFormatting sqref="B63:B77">
    <cfRule type="expression" dxfId="55" priority="101" stopIfTrue="1">
      <formula>CELL("Protect", B63)</formula>
    </cfRule>
  </conditionalFormatting>
  <conditionalFormatting sqref="B61:K62">
    <cfRule type="expression" dxfId="54" priority="102" stopIfTrue="1">
      <formula>CELL("Protect", B61)</formula>
    </cfRule>
  </conditionalFormatting>
  <conditionalFormatting sqref="C76">
    <cfRule type="expression" dxfId="53" priority="99" stopIfTrue="1">
      <formula>CELL("Protect", C76)</formula>
    </cfRule>
  </conditionalFormatting>
  <conditionalFormatting sqref="D62:D77 F62:F77 H62:H77 J62:J77">
    <cfRule type="expression" dxfId="52" priority="94" stopIfTrue="1">
      <formula>CELL("Protect", D62)</formula>
    </cfRule>
  </conditionalFormatting>
  <conditionalFormatting sqref="K75:K77 E76 G76 I76">
    <cfRule type="expression" dxfId="51" priority="93" stopIfTrue="1">
      <formula>CELL("Protect", E75)</formula>
    </cfRule>
  </conditionalFormatting>
  <printOptions gridLines="1"/>
  <pageMargins left="0.56000000000000005" right="0.55000000000000004" top="0.31" bottom="0.24" header="0.17" footer="0.17"/>
  <pageSetup scale="36" fitToHeight="2" orientation="landscape" r:id="rId1"/>
  <headerFooter alignWithMargins="0">
    <oddHeader>&amp;L&amp;"System,Bold"&amp;12Budget Estimate</oddHeader>
    <oddFooter>&amp;LUpdated 4-22-25&amp;R&amp;F       &amp;D   &amp;T</oddFooter>
  </headerFooter>
  <rowBreaks count="1" manualBreakCount="1">
    <brk id="11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05"/>
  <sheetViews>
    <sheetView topLeftCell="A64" workbookViewId="0">
      <selection activeCell="A82" sqref="A82"/>
    </sheetView>
  </sheetViews>
  <sheetFormatPr defaultColWidth="9.28515625" defaultRowHeight="14.25" x14ac:dyDescent="0.2"/>
  <cols>
    <col min="1" max="1" width="82.28515625" style="48" customWidth="1"/>
    <col min="2" max="16384" width="9.28515625" style="48"/>
  </cols>
  <sheetData>
    <row r="1" spans="1:2" x14ac:dyDescent="0.2">
      <c r="A1" s="47" t="s">
        <v>41</v>
      </c>
      <c r="B1" s="48" t="s">
        <v>51</v>
      </c>
    </row>
    <row r="2" spans="1:2" x14ac:dyDescent="0.2">
      <c r="A2" s="49" t="s">
        <v>40</v>
      </c>
    </row>
    <row r="3" spans="1:2" x14ac:dyDescent="0.2">
      <c r="A3" s="49" t="s">
        <v>3</v>
      </c>
    </row>
    <row r="4" spans="1:2" x14ac:dyDescent="0.2">
      <c r="A4" s="49" t="s">
        <v>36</v>
      </c>
    </row>
    <row r="5" spans="1:2" x14ac:dyDescent="0.2">
      <c r="A5" s="49" t="s">
        <v>13</v>
      </c>
    </row>
    <row r="6" spans="1:2" x14ac:dyDescent="0.2">
      <c r="A6" s="49" t="s">
        <v>37</v>
      </c>
    </row>
    <row r="7" spans="1:2" x14ac:dyDescent="0.2">
      <c r="A7" s="49" t="s">
        <v>38</v>
      </c>
    </row>
    <row r="8" spans="1:2" x14ac:dyDescent="0.2">
      <c r="A8" s="35" t="s">
        <v>14</v>
      </c>
    </row>
    <row r="9" spans="1:2" x14ac:dyDescent="0.2">
      <c r="A9" s="50" t="s">
        <v>93</v>
      </c>
    </row>
    <row r="10" spans="1:2" x14ac:dyDescent="0.2">
      <c r="A10" s="50" t="s">
        <v>94</v>
      </c>
    </row>
    <row r="11" spans="1:2" x14ac:dyDescent="0.2">
      <c r="A11" s="50" t="s">
        <v>93</v>
      </c>
    </row>
    <row r="12" spans="1:2" x14ac:dyDescent="0.2">
      <c r="A12" s="50" t="s">
        <v>94</v>
      </c>
    </row>
    <row r="13" spans="1:2" x14ac:dyDescent="0.2">
      <c r="A13" s="50" t="s">
        <v>93</v>
      </c>
    </row>
    <row r="14" spans="1:2" x14ac:dyDescent="0.2">
      <c r="A14" s="50" t="s">
        <v>94</v>
      </c>
    </row>
    <row r="15" spans="1:2" x14ac:dyDescent="0.2">
      <c r="A15" s="50" t="s">
        <v>93</v>
      </c>
    </row>
    <row r="16" spans="1:2" x14ac:dyDescent="0.2">
      <c r="A16" s="50" t="s">
        <v>94</v>
      </c>
    </row>
    <row r="17" spans="1:1" x14ac:dyDescent="0.2">
      <c r="A17" s="50" t="s">
        <v>93</v>
      </c>
    </row>
    <row r="18" spans="1:1" x14ac:dyDescent="0.2">
      <c r="A18" s="50" t="s">
        <v>94</v>
      </c>
    </row>
    <row r="19" spans="1:1" x14ac:dyDescent="0.2">
      <c r="A19" s="28" t="s">
        <v>96</v>
      </c>
    </row>
    <row r="20" spans="1:1" x14ac:dyDescent="0.2">
      <c r="A20" s="28" t="s">
        <v>97</v>
      </c>
    </row>
    <row r="21" spans="1:1" x14ac:dyDescent="0.2">
      <c r="A21" s="30" t="s">
        <v>92</v>
      </c>
    </row>
    <row r="22" spans="1:1" x14ac:dyDescent="0.2">
      <c r="A22" s="30" t="s">
        <v>92</v>
      </c>
    </row>
    <row r="23" spans="1:1" x14ac:dyDescent="0.2">
      <c r="A23" s="30" t="s">
        <v>92</v>
      </c>
    </row>
    <row r="24" spans="1:1" x14ac:dyDescent="0.2">
      <c r="A24" s="30" t="s">
        <v>92</v>
      </c>
    </row>
    <row r="25" spans="1:1" x14ac:dyDescent="0.2">
      <c r="A25" s="30" t="s">
        <v>92</v>
      </c>
    </row>
    <row r="26" spans="1:1" x14ac:dyDescent="0.2">
      <c r="A26" s="30" t="s">
        <v>92</v>
      </c>
    </row>
    <row r="27" spans="1:1" x14ac:dyDescent="0.2">
      <c r="A27" s="30" t="s">
        <v>92</v>
      </c>
    </row>
    <row r="28" spans="1:1" x14ac:dyDescent="0.2">
      <c r="A28" s="30" t="s">
        <v>92</v>
      </c>
    </row>
    <row r="29" spans="1:1" x14ac:dyDescent="0.2">
      <c r="A29" s="30" t="s">
        <v>92</v>
      </c>
    </row>
    <row r="30" spans="1:1" x14ac:dyDescent="0.2">
      <c r="A30" s="30" t="s">
        <v>92</v>
      </c>
    </row>
    <row r="31" spans="1:1" x14ac:dyDescent="0.2">
      <c r="A31" s="30" t="s">
        <v>95</v>
      </c>
    </row>
    <row r="32" spans="1:1" x14ac:dyDescent="0.2">
      <c r="A32" s="28" t="s">
        <v>39</v>
      </c>
    </row>
    <row r="33" spans="1:2" x14ac:dyDescent="0.2">
      <c r="A33" s="28" t="s">
        <v>15</v>
      </c>
    </row>
    <row r="34" spans="1:2" x14ac:dyDescent="0.2">
      <c r="A34" s="47" t="s">
        <v>16</v>
      </c>
    </row>
    <row r="35" spans="1:2" x14ac:dyDescent="0.2">
      <c r="A35" s="30"/>
    </row>
    <row r="36" spans="1:2" x14ac:dyDescent="0.2">
      <c r="A36" s="35" t="s">
        <v>17</v>
      </c>
    </row>
    <row r="37" spans="1:2" x14ac:dyDescent="0.2">
      <c r="A37" s="30" t="s">
        <v>88</v>
      </c>
      <c r="B37" s="116">
        <v>0.10100000000000001</v>
      </c>
    </row>
    <row r="38" spans="1:2" x14ac:dyDescent="0.2">
      <c r="A38" s="28" t="s">
        <v>89</v>
      </c>
      <c r="B38" s="116">
        <v>0.38600000000000001</v>
      </c>
    </row>
    <row r="39" spans="1:2" x14ac:dyDescent="0.2">
      <c r="A39" s="28" t="s">
        <v>90</v>
      </c>
      <c r="B39" s="116">
        <v>0.19400000000000001</v>
      </c>
    </row>
    <row r="40" spans="1:2" x14ac:dyDescent="0.2">
      <c r="A40" s="28" t="s">
        <v>91</v>
      </c>
      <c r="B40" s="116">
        <v>0.14699999999999999</v>
      </c>
    </row>
    <row r="41" spans="1:2" x14ac:dyDescent="0.2">
      <c r="A41" s="47" t="s">
        <v>18</v>
      </c>
    </row>
    <row r="42" spans="1:2" x14ac:dyDescent="0.2">
      <c r="A42" s="35"/>
    </row>
    <row r="43" spans="1:2" x14ac:dyDescent="0.2">
      <c r="A43" s="47" t="s">
        <v>19</v>
      </c>
    </row>
    <row r="44" spans="1:2" x14ac:dyDescent="0.2">
      <c r="A44" s="35"/>
    </row>
    <row r="45" spans="1:2" x14ac:dyDescent="0.2">
      <c r="A45" s="28" t="s">
        <v>98</v>
      </c>
    </row>
    <row r="46" spans="1:2" x14ac:dyDescent="0.2">
      <c r="A46" s="28" t="s">
        <v>99</v>
      </c>
    </row>
    <row r="47" spans="1:2" x14ac:dyDescent="0.2">
      <c r="A47" s="30"/>
    </row>
    <row r="48" spans="1:2" x14ac:dyDescent="0.2">
      <c r="A48" s="28" t="s">
        <v>42</v>
      </c>
    </row>
    <row r="49" spans="1:1" x14ac:dyDescent="0.2">
      <c r="A49" s="47" t="s">
        <v>20</v>
      </c>
    </row>
    <row r="50" spans="1:1" x14ac:dyDescent="0.2">
      <c r="A50" s="47"/>
    </row>
    <row r="51" spans="1:1" x14ac:dyDescent="0.2">
      <c r="A51" s="28" t="s">
        <v>43</v>
      </c>
    </row>
    <row r="52" spans="1:1" x14ac:dyDescent="0.2">
      <c r="A52" s="28" t="s">
        <v>44</v>
      </c>
    </row>
    <row r="53" spans="1:1" x14ac:dyDescent="0.2">
      <c r="A53" s="28" t="s">
        <v>45</v>
      </c>
    </row>
    <row r="54" spans="1:1" x14ac:dyDescent="0.2">
      <c r="A54" s="28" t="s">
        <v>46</v>
      </c>
    </row>
    <row r="55" spans="1:1" x14ac:dyDescent="0.2">
      <c r="A55" s="28" t="s">
        <v>47</v>
      </c>
    </row>
    <row r="56" spans="1:1" x14ac:dyDescent="0.2">
      <c r="A56" s="35"/>
    </row>
    <row r="57" spans="1:1" x14ac:dyDescent="0.2">
      <c r="A57" s="47" t="s">
        <v>21</v>
      </c>
    </row>
    <row r="58" spans="1:1" x14ac:dyDescent="0.2">
      <c r="A58" s="30" t="s">
        <v>22</v>
      </c>
    </row>
    <row r="59" spans="1:1" x14ac:dyDescent="0.2">
      <c r="A59" s="30" t="s">
        <v>23</v>
      </c>
    </row>
    <row r="60" spans="1:1" x14ac:dyDescent="0.2">
      <c r="A60" s="30" t="s">
        <v>24</v>
      </c>
    </row>
    <row r="61" spans="1:1" x14ac:dyDescent="0.2">
      <c r="A61" s="28" t="s">
        <v>52</v>
      </c>
    </row>
    <row r="62" spans="1:1" x14ac:dyDescent="0.2">
      <c r="A62" s="28" t="s">
        <v>53</v>
      </c>
    </row>
    <row r="63" spans="1:1" x14ac:dyDescent="0.2">
      <c r="A63" s="28" t="s">
        <v>52</v>
      </c>
    </row>
    <row r="64" spans="1:1" x14ac:dyDescent="0.2">
      <c r="A64" s="28" t="s">
        <v>53</v>
      </c>
    </row>
    <row r="65" spans="1:1" x14ac:dyDescent="0.2">
      <c r="A65" s="28" t="s">
        <v>52</v>
      </c>
    </row>
    <row r="66" spans="1:1" x14ac:dyDescent="0.2">
      <c r="A66" s="28" t="s">
        <v>53</v>
      </c>
    </row>
    <row r="67" spans="1:1" x14ac:dyDescent="0.2">
      <c r="A67" s="28" t="s">
        <v>52</v>
      </c>
    </row>
    <row r="68" spans="1:1" x14ac:dyDescent="0.2">
      <c r="A68" s="28" t="s">
        <v>53</v>
      </c>
    </row>
    <row r="69" spans="1:1" x14ac:dyDescent="0.2">
      <c r="A69" s="28" t="s">
        <v>52</v>
      </c>
    </row>
    <row r="70" spans="1:1" x14ac:dyDescent="0.2">
      <c r="A70" s="28" t="s">
        <v>53</v>
      </c>
    </row>
    <row r="71" spans="1:1" x14ac:dyDescent="0.2">
      <c r="A71" s="28" t="s">
        <v>52</v>
      </c>
    </row>
    <row r="72" spans="1:1" x14ac:dyDescent="0.2">
      <c r="A72" s="28" t="s">
        <v>53</v>
      </c>
    </row>
    <row r="73" spans="1:1" x14ac:dyDescent="0.2">
      <c r="A73" s="28" t="s">
        <v>25</v>
      </c>
    </row>
    <row r="74" spans="1:1" x14ac:dyDescent="0.2">
      <c r="A74" s="30" t="s">
        <v>26</v>
      </c>
    </row>
    <row r="75" spans="1:1" x14ac:dyDescent="0.2">
      <c r="A75" s="30" t="s">
        <v>35</v>
      </c>
    </row>
    <row r="76" spans="1:1" x14ac:dyDescent="0.2">
      <c r="A76" s="28" t="s">
        <v>48</v>
      </c>
    </row>
    <row r="77" spans="1:1" x14ac:dyDescent="0.2">
      <c r="A77" s="30"/>
    </row>
    <row r="78" spans="1:1" x14ac:dyDescent="0.2">
      <c r="A78" s="47" t="s">
        <v>27</v>
      </c>
    </row>
    <row r="79" spans="1:1" x14ac:dyDescent="0.2">
      <c r="A79" s="35"/>
    </row>
    <row r="80" spans="1:1" x14ac:dyDescent="0.2">
      <c r="A80" s="47" t="s">
        <v>28</v>
      </c>
    </row>
    <row r="81" spans="1:6" x14ac:dyDescent="0.2">
      <c r="A81" s="51" t="s">
        <v>104</v>
      </c>
    </row>
    <row r="82" spans="1:6" x14ac:dyDescent="0.2">
      <c r="A82" s="28" t="s">
        <v>76</v>
      </c>
    </row>
    <row r="83" spans="1:6" x14ac:dyDescent="0.2">
      <c r="A83" s="28" t="s">
        <v>49</v>
      </c>
    </row>
    <row r="84" spans="1:6" x14ac:dyDescent="0.2">
      <c r="A84" s="52" t="s">
        <v>77</v>
      </c>
      <c r="B84" s="48">
        <v>0.56499999999999995</v>
      </c>
      <c r="C84" s="48">
        <v>56.5</v>
      </c>
    </row>
    <row r="85" spans="1:6" x14ac:dyDescent="0.2">
      <c r="A85" s="52" t="s">
        <v>69</v>
      </c>
      <c r="B85" s="48">
        <v>0.56499999999999995</v>
      </c>
      <c r="C85" s="48">
        <v>56.5</v>
      </c>
    </row>
    <row r="86" spans="1:6" x14ac:dyDescent="0.2">
      <c r="A86" s="52" t="s">
        <v>70</v>
      </c>
      <c r="B86" s="48">
        <v>0.9</v>
      </c>
      <c r="C86" s="48">
        <v>90</v>
      </c>
    </row>
    <row r="87" spans="1:6" x14ac:dyDescent="0.2">
      <c r="A87" s="52" t="s">
        <v>71</v>
      </c>
      <c r="B87" s="48">
        <v>0.78</v>
      </c>
      <c r="C87" s="48">
        <v>78</v>
      </c>
    </row>
    <row r="88" spans="1:6" x14ac:dyDescent="0.2">
      <c r="A88" s="52" t="s">
        <v>72</v>
      </c>
      <c r="B88" s="48">
        <v>0.26</v>
      </c>
      <c r="C88" s="48">
        <v>26</v>
      </c>
    </row>
    <row r="89" spans="1:6" x14ac:dyDescent="0.2">
      <c r="A89" s="52" t="s">
        <v>73</v>
      </c>
      <c r="B89" s="48">
        <v>0.46</v>
      </c>
      <c r="C89" s="48">
        <v>46</v>
      </c>
    </row>
    <row r="90" spans="1:6" x14ac:dyDescent="0.2">
      <c r="A90" s="52" t="s">
        <v>63</v>
      </c>
      <c r="B90" s="48">
        <v>0.54</v>
      </c>
      <c r="C90" s="48">
        <v>54</v>
      </c>
    </row>
    <row r="91" spans="1:6" x14ac:dyDescent="0.2">
      <c r="A91" s="52" t="s">
        <v>74</v>
      </c>
      <c r="B91" s="48">
        <v>0.35749999999999998</v>
      </c>
      <c r="C91" s="48">
        <v>35.75</v>
      </c>
    </row>
    <row r="92" spans="1:6" x14ac:dyDescent="0.2">
      <c r="A92" s="52" t="s">
        <v>75</v>
      </c>
      <c r="B92" s="48">
        <v>0.56999999999999995</v>
      </c>
      <c r="C92" s="48">
        <v>57</v>
      </c>
    </row>
    <row r="93" spans="1:6" x14ac:dyDescent="0.2">
      <c r="A93" s="53" t="s">
        <v>26</v>
      </c>
      <c r="F93" s="48">
        <f>IF(OR((F83=Master!C84),(F83=Master!C87),(F83=Master!C88),(F83=Master!C89),(F83=Master!C90),(F83=Master!C91),(F83=Master!C92),(F83=Master!C85),(F83=8)),0,(F83/100)*((F78)-(SUM(F45:F46,F52,F53,F54,F55,F61:F72,F75))))</f>
        <v>0</v>
      </c>
    </row>
    <row r="94" spans="1:6" x14ac:dyDescent="0.2">
      <c r="A94" s="52" t="s">
        <v>50</v>
      </c>
    </row>
    <row r="95" spans="1:6" x14ac:dyDescent="0.2">
      <c r="A95" s="52" t="s">
        <v>100</v>
      </c>
    </row>
    <row r="96" spans="1:6" x14ac:dyDescent="0.2">
      <c r="A96" s="47" t="s">
        <v>29</v>
      </c>
    </row>
    <row r="97" spans="1:1" x14ac:dyDescent="0.2">
      <c r="A97" s="30"/>
    </row>
    <row r="98" spans="1:1" x14ac:dyDescent="0.2">
      <c r="A98" s="35" t="s">
        <v>30</v>
      </c>
    </row>
    <row r="99" spans="1:1" x14ac:dyDescent="0.2">
      <c r="A99" s="54" t="s">
        <v>31</v>
      </c>
    </row>
    <row r="100" spans="1:1" x14ac:dyDescent="0.2">
      <c r="A100" s="30" t="s">
        <v>32</v>
      </c>
    </row>
    <row r="101" spans="1:1" x14ac:dyDescent="0.2">
      <c r="A101" s="30" t="s">
        <v>33</v>
      </c>
    </row>
    <row r="102" spans="1:1" x14ac:dyDescent="0.2">
      <c r="A102" s="30" t="s">
        <v>33</v>
      </c>
    </row>
    <row r="103" spans="1:1" x14ac:dyDescent="0.2">
      <c r="A103" s="30" t="s">
        <v>33</v>
      </c>
    </row>
    <row r="104" spans="1:1" x14ac:dyDescent="0.2">
      <c r="A104" s="30"/>
    </row>
    <row r="105" spans="1:1" x14ac:dyDescent="0.2">
      <c r="A105" s="35" t="s">
        <v>34</v>
      </c>
    </row>
  </sheetData>
  <sheetProtection algorithmName="SHA-512" hashValue="f+NIxckJz92Zp3c/DaXNX9xGGaVU5GZpuqGf+YMdCPQlnlHFYbrePOPnruOZ+vZFnHwJQLxdK8ZThn5/KhdS3A==" saltValue="pHi3j7RKZMmqeIz5q5+JKQ==" spinCount="100000" sheet="1" selectLockedCells="1" selectUnlockedCells="1"/>
  <conditionalFormatting sqref="A1:A105">
    <cfRule type="expression" dxfId="0" priority="1" stopIfTrue="1">
      <formula>CELL("Protect", A1)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IU114"/>
  <sheetViews>
    <sheetView tabSelected="1" zoomScale="90" zoomScaleNormal="9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A16" sqref="A16"/>
    </sheetView>
  </sheetViews>
  <sheetFormatPr defaultColWidth="9.28515625" defaultRowHeight="12.75" x14ac:dyDescent="0.2"/>
  <cols>
    <col min="1" max="1" width="89.28515625" style="30" customWidth="1"/>
    <col min="2" max="11" width="13.28515625" style="1" customWidth="1"/>
    <col min="12" max="12" width="16.42578125" style="1" customWidth="1"/>
    <col min="13" max="13" width="13.28515625" style="2" customWidth="1"/>
    <col min="14" max="14" width="15.28515625" style="2" customWidth="1"/>
    <col min="15" max="16384" width="9.28515625" style="2"/>
  </cols>
  <sheetData>
    <row r="1" spans="1:14" x14ac:dyDescent="0.2">
      <c r="A1" s="47" t="s">
        <v>41</v>
      </c>
      <c r="B1" s="115"/>
    </row>
    <row r="2" spans="1:14" x14ac:dyDescent="0.2">
      <c r="A2" s="72" t="s">
        <v>40</v>
      </c>
      <c r="B2" s="4" t="s">
        <v>0</v>
      </c>
      <c r="C2" s="4" t="s">
        <v>1</v>
      </c>
      <c r="D2" s="4" t="s">
        <v>0</v>
      </c>
      <c r="E2" s="4" t="s">
        <v>1</v>
      </c>
      <c r="F2" s="4" t="s">
        <v>0</v>
      </c>
      <c r="G2" s="4" t="s">
        <v>1</v>
      </c>
      <c r="H2" s="4" t="s">
        <v>0</v>
      </c>
      <c r="I2" s="4" t="s">
        <v>1</v>
      </c>
      <c r="J2" s="4" t="s">
        <v>0</v>
      </c>
      <c r="K2" s="4" t="s">
        <v>1</v>
      </c>
      <c r="L2" s="4" t="s">
        <v>2</v>
      </c>
      <c r="M2" s="4" t="s">
        <v>2</v>
      </c>
      <c r="N2" s="4" t="s">
        <v>2</v>
      </c>
    </row>
    <row r="3" spans="1:14" x14ac:dyDescent="0.2">
      <c r="A3" s="72" t="s">
        <v>3</v>
      </c>
      <c r="B3" s="4" t="s">
        <v>4</v>
      </c>
      <c r="C3" s="4" t="s">
        <v>5</v>
      </c>
      <c r="D3" s="4" t="s">
        <v>4</v>
      </c>
      <c r="E3" s="4" t="s">
        <v>5</v>
      </c>
      <c r="F3" s="4" t="s">
        <v>4</v>
      </c>
      <c r="G3" s="4" t="s">
        <v>5</v>
      </c>
      <c r="H3" s="4" t="s">
        <v>4</v>
      </c>
      <c r="I3" s="4" t="s">
        <v>5</v>
      </c>
      <c r="J3" s="4" t="s">
        <v>4</v>
      </c>
      <c r="K3" s="4" t="s">
        <v>5</v>
      </c>
      <c r="L3" s="4" t="s">
        <v>0</v>
      </c>
      <c r="M3" s="4" t="s">
        <v>1</v>
      </c>
      <c r="N3" s="4" t="s">
        <v>6</v>
      </c>
    </row>
    <row r="4" spans="1:14" ht="15" customHeight="1" x14ac:dyDescent="0.2">
      <c r="A4" s="72" t="s">
        <v>36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10</v>
      </c>
      <c r="I4" s="5" t="s">
        <v>10</v>
      </c>
      <c r="J4" s="5" t="s">
        <v>11</v>
      </c>
      <c r="K4" s="5" t="s">
        <v>11</v>
      </c>
      <c r="L4" s="5" t="s">
        <v>4</v>
      </c>
      <c r="M4" s="5" t="s">
        <v>5</v>
      </c>
      <c r="N4" s="5" t="s">
        <v>12</v>
      </c>
    </row>
    <row r="5" spans="1:14" ht="14.25" customHeight="1" x14ac:dyDescent="0.2">
      <c r="A5" s="72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4.25" customHeight="1" x14ac:dyDescent="0.2">
      <c r="A6" s="72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.25" customHeight="1" x14ac:dyDescent="0.2">
      <c r="A7" s="72" t="s">
        <v>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47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4" ht="15" x14ac:dyDescent="0.2">
      <c r="A9" s="111" t="s">
        <v>93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7">
        <f t="shared" ref="L9:M31" si="0">SUM(B9,D9,F9,H9,J9)</f>
        <v>0</v>
      </c>
      <c r="M9" s="17">
        <f t="shared" si="0"/>
        <v>0</v>
      </c>
      <c r="N9" s="17">
        <f t="shared" ref="N9:N33" si="1">SUM(L9,M9)</f>
        <v>0</v>
      </c>
    </row>
    <row r="10" spans="1:14" ht="15" x14ac:dyDescent="0.2">
      <c r="A10" s="111" t="s">
        <v>94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>
        <f t="shared" si="0"/>
        <v>0</v>
      </c>
      <c r="M10" s="17">
        <f t="shared" si="0"/>
        <v>0</v>
      </c>
      <c r="N10" s="17">
        <f t="shared" si="1"/>
        <v>0</v>
      </c>
    </row>
    <row r="11" spans="1:14" ht="15" x14ac:dyDescent="0.2">
      <c r="A11" s="111" t="s">
        <v>93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7">
        <f t="shared" si="0"/>
        <v>0</v>
      </c>
      <c r="M11" s="17">
        <f t="shared" si="0"/>
        <v>0</v>
      </c>
      <c r="N11" s="17">
        <f t="shared" si="1"/>
        <v>0</v>
      </c>
    </row>
    <row r="12" spans="1:14" ht="15" x14ac:dyDescent="0.2">
      <c r="A12" s="111" t="s">
        <v>94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7">
        <f t="shared" si="0"/>
        <v>0</v>
      </c>
      <c r="M12" s="17">
        <f t="shared" si="0"/>
        <v>0</v>
      </c>
      <c r="N12" s="17">
        <f t="shared" si="1"/>
        <v>0</v>
      </c>
    </row>
    <row r="13" spans="1:14" ht="15" x14ac:dyDescent="0.2">
      <c r="A13" s="111" t="s">
        <v>93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7">
        <f t="shared" si="0"/>
        <v>0</v>
      </c>
      <c r="M13" s="17">
        <f t="shared" si="0"/>
        <v>0</v>
      </c>
      <c r="N13" s="17">
        <f t="shared" si="1"/>
        <v>0</v>
      </c>
    </row>
    <row r="14" spans="1:14" ht="15" x14ac:dyDescent="0.2">
      <c r="A14" s="111" t="s">
        <v>94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f t="shared" si="0"/>
        <v>0</v>
      </c>
      <c r="M14" s="17">
        <f t="shared" si="0"/>
        <v>0</v>
      </c>
      <c r="N14" s="17">
        <f t="shared" si="1"/>
        <v>0</v>
      </c>
    </row>
    <row r="15" spans="1:14" ht="15" x14ac:dyDescent="0.2">
      <c r="A15" s="111" t="s">
        <v>93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7">
        <f t="shared" si="0"/>
        <v>0</v>
      </c>
      <c r="M15" s="17">
        <f t="shared" si="0"/>
        <v>0</v>
      </c>
      <c r="N15" s="17">
        <f t="shared" si="1"/>
        <v>0</v>
      </c>
    </row>
    <row r="16" spans="1:14" ht="15" x14ac:dyDescent="0.2">
      <c r="A16" s="111" t="s">
        <v>94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7">
        <f t="shared" si="0"/>
        <v>0</v>
      </c>
      <c r="M16" s="17">
        <f t="shared" si="0"/>
        <v>0</v>
      </c>
      <c r="N16" s="17">
        <f t="shared" si="1"/>
        <v>0</v>
      </c>
    </row>
    <row r="17" spans="1:14" ht="15" x14ac:dyDescent="0.2">
      <c r="A17" s="111" t="s">
        <v>93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7">
        <f>SUM(B17,D17,F17,H17,J17)</f>
        <v>0</v>
      </c>
      <c r="M17" s="17">
        <f>SUM(C17,E17,G17,I17,K17)</f>
        <v>0</v>
      </c>
      <c r="N17" s="17">
        <f>SUM(L17,M17)</f>
        <v>0</v>
      </c>
    </row>
    <row r="18" spans="1:14" ht="15" x14ac:dyDescent="0.2">
      <c r="A18" s="111" t="s">
        <v>94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7">
        <f>SUM(B18,D18,F18,H18,J18)</f>
        <v>0</v>
      </c>
      <c r="M18" s="17">
        <f>SUM(C18,E18,G18,I18,K18)</f>
        <v>0</v>
      </c>
      <c r="N18" s="17">
        <f>SUM(L18,M18)</f>
        <v>0</v>
      </c>
    </row>
    <row r="19" spans="1:14" ht="15" x14ac:dyDescent="0.2">
      <c r="A19" s="71" t="s">
        <v>96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f t="shared" si="0"/>
        <v>0</v>
      </c>
      <c r="M19" s="17">
        <f t="shared" si="0"/>
        <v>0</v>
      </c>
      <c r="N19" s="17">
        <f t="shared" si="1"/>
        <v>0</v>
      </c>
    </row>
    <row r="20" spans="1:14" ht="15" x14ac:dyDescent="0.2">
      <c r="A20" s="71" t="s">
        <v>97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7">
        <f t="shared" si="0"/>
        <v>0</v>
      </c>
      <c r="M20" s="17">
        <f t="shared" si="0"/>
        <v>0</v>
      </c>
      <c r="N20" s="17">
        <f t="shared" si="1"/>
        <v>0</v>
      </c>
    </row>
    <row r="21" spans="1:14" ht="15" x14ac:dyDescent="0.2">
      <c r="A21" s="75" t="s">
        <v>92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7">
        <f t="shared" si="0"/>
        <v>0</v>
      </c>
      <c r="M21" s="17">
        <f t="shared" si="0"/>
        <v>0</v>
      </c>
      <c r="N21" s="17">
        <f t="shared" si="1"/>
        <v>0</v>
      </c>
    </row>
    <row r="22" spans="1:14" ht="15" x14ac:dyDescent="0.2">
      <c r="A22" s="75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f t="shared" ref="L22:L28" si="2">SUM(B22,D22,F22,H22,J22)</f>
        <v>0</v>
      </c>
      <c r="M22" s="17">
        <f t="shared" ref="M22:M28" si="3">SUM(C22,E22,G22,I22,K22)</f>
        <v>0</v>
      </c>
      <c r="N22" s="17">
        <f t="shared" ref="N22:N28" si="4">SUM(L22,M22)</f>
        <v>0</v>
      </c>
    </row>
    <row r="23" spans="1:14" ht="15" x14ac:dyDescent="0.2">
      <c r="A23" s="75" t="s">
        <v>92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7">
        <f t="shared" si="2"/>
        <v>0</v>
      </c>
      <c r="M23" s="17">
        <f t="shared" si="3"/>
        <v>0</v>
      </c>
      <c r="N23" s="17">
        <f t="shared" si="4"/>
        <v>0</v>
      </c>
    </row>
    <row r="24" spans="1:14" ht="15" x14ac:dyDescent="0.2">
      <c r="A24" s="75" t="s">
        <v>92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7">
        <f t="shared" si="2"/>
        <v>0</v>
      </c>
      <c r="M24" s="17">
        <f t="shared" si="3"/>
        <v>0</v>
      </c>
      <c r="N24" s="17">
        <f t="shared" si="4"/>
        <v>0</v>
      </c>
    </row>
    <row r="25" spans="1:14" ht="15" x14ac:dyDescent="0.2">
      <c r="A25" s="75" t="s">
        <v>92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7">
        <f t="shared" si="2"/>
        <v>0</v>
      </c>
      <c r="M25" s="17">
        <f t="shared" si="3"/>
        <v>0</v>
      </c>
      <c r="N25" s="17">
        <f t="shared" si="4"/>
        <v>0</v>
      </c>
    </row>
    <row r="26" spans="1:14" ht="15" x14ac:dyDescent="0.2">
      <c r="A26" s="75" t="s">
        <v>92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7">
        <f t="shared" si="2"/>
        <v>0</v>
      </c>
      <c r="M26" s="17">
        <f t="shared" si="3"/>
        <v>0</v>
      </c>
      <c r="N26" s="17">
        <f t="shared" si="4"/>
        <v>0</v>
      </c>
    </row>
    <row r="27" spans="1:14" ht="15" x14ac:dyDescent="0.2">
      <c r="A27" s="75" t="s">
        <v>92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7">
        <f t="shared" si="2"/>
        <v>0</v>
      </c>
      <c r="M27" s="17">
        <f t="shared" si="3"/>
        <v>0</v>
      </c>
      <c r="N27" s="17">
        <f t="shared" si="4"/>
        <v>0</v>
      </c>
    </row>
    <row r="28" spans="1:14" ht="15" x14ac:dyDescent="0.2">
      <c r="A28" s="75" t="s">
        <v>92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7">
        <f t="shared" si="2"/>
        <v>0</v>
      </c>
      <c r="M28" s="17">
        <f t="shared" si="3"/>
        <v>0</v>
      </c>
      <c r="N28" s="17">
        <f t="shared" si="4"/>
        <v>0</v>
      </c>
    </row>
    <row r="29" spans="1:14" ht="15" x14ac:dyDescent="0.2">
      <c r="A29" s="75" t="s">
        <v>92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7">
        <f t="shared" si="0"/>
        <v>0</v>
      </c>
      <c r="M29" s="17">
        <f t="shared" si="0"/>
        <v>0</v>
      </c>
      <c r="N29" s="17">
        <f t="shared" si="1"/>
        <v>0</v>
      </c>
    </row>
    <row r="30" spans="1:14" ht="15" x14ac:dyDescent="0.2">
      <c r="A30" s="75" t="s">
        <v>92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7">
        <f t="shared" si="0"/>
        <v>0</v>
      </c>
      <c r="M30" s="17">
        <f t="shared" si="0"/>
        <v>0</v>
      </c>
      <c r="N30" s="17">
        <f t="shared" si="1"/>
        <v>0</v>
      </c>
    </row>
    <row r="31" spans="1:14" ht="15" x14ac:dyDescent="0.2">
      <c r="A31" s="75" t="s">
        <v>95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7">
        <f t="shared" si="0"/>
        <v>0</v>
      </c>
      <c r="M31" s="17">
        <f t="shared" si="0"/>
        <v>0</v>
      </c>
      <c r="N31" s="17">
        <f t="shared" si="1"/>
        <v>0</v>
      </c>
    </row>
    <row r="32" spans="1:14" ht="15" x14ac:dyDescent="0.2">
      <c r="A32" s="71" t="s">
        <v>39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7">
        <f>SUM(B32,D32,F32,H32,J32)</f>
        <v>0</v>
      </c>
      <c r="M32" s="17">
        <f>SUM(C32,E32,G32,I32,K32)</f>
        <v>0</v>
      </c>
      <c r="N32" s="17">
        <f t="shared" si="1"/>
        <v>0</v>
      </c>
    </row>
    <row r="33" spans="1:255" ht="15" x14ac:dyDescent="0.2">
      <c r="A33" s="71" t="s">
        <v>15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f>SUM(B33,D33,F33,H33,J33)</f>
        <v>0</v>
      </c>
      <c r="M33" s="17">
        <f>SUM(C33,E33,G33,I33,K33)</f>
        <v>0</v>
      </c>
      <c r="N33" s="17">
        <f t="shared" si="1"/>
        <v>0</v>
      </c>
    </row>
    <row r="34" spans="1:255" ht="15.75" x14ac:dyDescent="0.25">
      <c r="A34" s="28" t="s">
        <v>16</v>
      </c>
      <c r="B34" s="18">
        <f t="shared" ref="B34:N34" si="5">SUM(B9:B33)</f>
        <v>0</v>
      </c>
      <c r="C34" s="18">
        <f t="shared" si="5"/>
        <v>0</v>
      </c>
      <c r="D34" s="18">
        <f t="shared" si="5"/>
        <v>0</v>
      </c>
      <c r="E34" s="18">
        <f t="shared" si="5"/>
        <v>0</v>
      </c>
      <c r="F34" s="18">
        <f>SUM(F9:F33)</f>
        <v>0</v>
      </c>
      <c r="G34" s="18">
        <f t="shared" si="5"/>
        <v>0</v>
      </c>
      <c r="H34" s="18">
        <f t="shared" si="5"/>
        <v>0</v>
      </c>
      <c r="I34" s="18">
        <f t="shared" si="5"/>
        <v>0</v>
      </c>
      <c r="J34" s="18">
        <f>SUM(J9:J33)</f>
        <v>0</v>
      </c>
      <c r="K34" s="18">
        <f>SUM(K9:K33)</f>
        <v>0</v>
      </c>
      <c r="L34" s="18">
        <f t="shared" si="5"/>
        <v>0</v>
      </c>
      <c r="M34" s="18">
        <f t="shared" si="5"/>
        <v>0</v>
      </c>
      <c r="N34" s="18">
        <f t="shared" si="5"/>
        <v>0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ht="15" x14ac:dyDescent="0.2">
      <c r="A35" s="28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9"/>
      <c r="N35" s="19"/>
    </row>
    <row r="36" spans="1:255" ht="15" x14ac:dyDescent="0.2">
      <c r="A36" s="47" t="s">
        <v>17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9"/>
      <c r="N36" s="19"/>
    </row>
    <row r="37" spans="1:255" ht="15" x14ac:dyDescent="0.2">
      <c r="A37" s="28" t="str">
        <f>Master!A37</f>
        <v xml:space="preserve">  Temporary (10.1%)</v>
      </c>
      <c r="B37" s="17">
        <f>Master!$B$37*B31</f>
        <v>0</v>
      </c>
      <c r="C37" s="17">
        <f>Master!$B$37*C31</f>
        <v>0</v>
      </c>
      <c r="D37" s="17">
        <f>Master!$B$37*D31</f>
        <v>0</v>
      </c>
      <c r="E37" s="17">
        <f>Master!$B$37*E31</f>
        <v>0</v>
      </c>
      <c r="F37" s="17">
        <f>Master!$B$37*F31</f>
        <v>0</v>
      </c>
      <c r="G37" s="17">
        <f>Master!$B$37*G31</f>
        <v>0</v>
      </c>
      <c r="H37" s="17">
        <f>Master!$B$37*H31</f>
        <v>0</v>
      </c>
      <c r="I37" s="17">
        <f>Master!$B$37*I31</f>
        <v>0</v>
      </c>
      <c r="J37" s="17">
        <f>Master!$B$37*J31</f>
        <v>0</v>
      </c>
      <c r="K37" s="17">
        <f>Master!$B$37*K31</f>
        <v>0</v>
      </c>
      <c r="L37" s="17">
        <f t="shared" ref="L37:M41" si="6">SUM(B37,D37,F37,H37,J37)</f>
        <v>0</v>
      </c>
      <c r="M37" s="17">
        <f t="shared" si="6"/>
        <v>0</v>
      </c>
      <c r="N37" s="17">
        <f>SUM(L37,M37)</f>
        <v>0</v>
      </c>
    </row>
    <row r="38" spans="1:255" ht="15" x14ac:dyDescent="0.2">
      <c r="A38" s="28" t="str">
        <f>Master!A38</f>
        <v xml:space="preserve">  Faculty Academic and Other (38.6%)</v>
      </c>
      <c r="B38" s="17">
        <f>Master!$B$38*SUM(B10,B12,B14,B16,B18,B21:B30)</f>
        <v>0</v>
      </c>
      <c r="C38" s="17">
        <f>Master!B38*SUM(C10,C12,C14,C16,C18,C21:C30)</f>
        <v>0</v>
      </c>
      <c r="D38" s="17">
        <f>Master!B38*SUM(D10,D12,D14,D16,D18,D21:D30)</f>
        <v>0</v>
      </c>
      <c r="E38" s="17">
        <f>Master!B38*SUM(E10,E12,E14,E16,E18,E21:E30)</f>
        <v>0</v>
      </c>
      <c r="F38" s="17">
        <f>Master!B38*SUM(F10,F12,F14,F16,F18,F21:F30)</f>
        <v>0</v>
      </c>
      <c r="G38" s="17">
        <f>Master!B38*SUM(G10,G12,G14,G16,G18,G21:G30)</f>
        <v>0</v>
      </c>
      <c r="H38" s="17">
        <f>Master!B38*SUM(H10,H12,H14,H16,H18,H21:H30)</f>
        <v>0</v>
      </c>
      <c r="I38" s="17">
        <f>Master!B38*SUM(I10,I12,I14,I16,I18,I21:I30)</f>
        <v>0</v>
      </c>
      <c r="J38" s="17">
        <f>Master!B38*SUM(J10,J12,J14,J16,J18,J21:J30)</f>
        <v>0</v>
      </c>
      <c r="K38" s="17">
        <f>Master!B38*SUM(K10,K12,K14,K16,K18,K21:K30)</f>
        <v>0</v>
      </c>
      <c r="L38" s="17">
        <f t="shared" si="6"/>
        <v>0</v>
      </c>
      <c r="M38" s="17">
        <f t="shared" si="6"/>
        <v>0</v>
      </c>
      <c r="N38" s="17">
        <f>SUM(L38,M38)</f>
        <v>0</v>
      </c>
    </row>
    <row r="39" spans="1:255" ht="15" x14ac:dyDescent="0.2">
      <c r="A39" s="28" t="str">
        <f>Master!A39</f>
        <v xml:space="preserve">  Faculty Summer  (19.4%)</v>
      </c>
      <c r="B39" s="17">
        <f>Master!$B$39*SUM(B9,B11,B13,B15,B17)</f>
        <v>0</v>
      </c>
      <c r="C39" s="17">
        <f>Master!B39*SUM(C9,C11,C13,C15,C17)</f>
        <v>0</v>
      </c>
      <c r="D39" s="17">
        <f>Master!B39*SUM(D9,D11,D13,D15,D17)</f>
        <v>0</v>
      </c>
      <c r="E39" s="17">
        <f>Master!B39*SUM(E9,E11,E13,E15,E17)</f>
        <v>0</v>
      </c>
      <c r="F39" s="17">
        <f>Master!B39*SUM(F9,F11,F13,F15,F17)</f>
        <v>0</v>
      </c>
      <c r="G39" s="17">
        <f>Master!B39*SUM(G9,G11,G13,G15,G17)</f>
        <v>0</v>
      </c>
      <c r="H39" s="17">
        <f>Master!B39*SUM(H9,H11,H13,H15,H17)</f>
        <v>0</v>
      </c>
      <c r="I39" s="17">
        <f>Master!B39*SUM(I9,I11,I13,I15,I17)</f>
        <v>0</v>
      </c>
      <c r="J39" s="17">
        <f>Master!B39*SUM(J9,J11,J13,J15,J17)</f>
        <v>0</v>
      </c>
      <c r="K39" s="17">
        <f>Master!B39*SUM(K9,K11,K13,K15,K17)</f>
        <v>0</v>
      </c>
      <c r="L39" s="17">
        <f t="shared" si="6"/>
        <v>0</v>
      </c>
      <c r="M39" s="17">
        <f t="shared" si="6"/>
        <v>0</v>
      </c>
      <c r="N39" s="17">
        <f>SUM(L39,M39)</f>
        <v>0</v>
      </c>
    </row>
    <row r="40" spans="1:255" ht="15" x14ac:dyDescent="0.2">
      <c r="A40" s="28" t="str">
        <f>Master!A40</f>
        <v xml:space="preserve">  Graduate Students (14.7%)</v>
      </c>
      <c r="B40" s="17">
        <f>Master!$B$40*SUM(B19,B20)</f>
        <v>0</v>
      </c>
      <c r="C40" s="17">
        <f>Master!B40*SUM(C19,C20)</f>
        <v>0</v>
      </c>
      <c r="D40" s="17">
        <f>Master!B40*SUM(D19,D20)</f>
        <v>0</v>
      </c>
      <c r="E40" s="17">
        <f>Master!B40*SUM(E19,E20)</f>
        <v>0</v>
      </c>
      <c r="F40" s="17">
        <f>Master!B40*SUM(F19,F20)</f>
        <v>0</v>
      </c>
      <c r="G40" s="17">
        <f>Master!B40*SUM(G19,G20)</f>
        <v>0</v>
      </c>
      <c r="H40" s="17">
        <f>Master!B40*SUM(H19,H20)</f>
        <v>0</v>
      </c>
      <c r="I40" s="17">
        <f>Master!B40*SUM(I19,I20)</f>
        <v>0</v>
      </c>
      <c r="J40" s="17">
        <f>Master!B40*SUM(J19,J20)</f>
        <v>0</v>
      </c>
      <c r="K40" s="17">
        <f>Master!B40*SUM(K19,K20)</f>
        <v>0</v>
      </c>
      <c r="L40" s="17">
        <f>SUM(B40,D40,F40,H40,J40)</f>
        <v>0</v>
      </c>
      <c r="M40" s="17">
        <f>SUM(C40,E40,G40,I40,K40)</f>
        <v>0</v>
      </c>
      <c r="N40" s="17">
        <f>SUM(L40,M40)</f>
        <v>0</v>
      </c>
    </row>
    <row r="41" spans="1:255" ht="15.75" x14ac:dyDescent="0.25">
      <c r="A41" s="28" t="s">
        <v>18</v>
      </c>
      <c r="B41" s="18">
        <f>SUM(B37:B40)</f>
        <v>0</v>
      </c>
      <c r="C41" s="18">
        <f>SUM(C37:C40)</f>
        <v>0</v>
      </c>
      <c r="D41" s="18">
        <f t="shared" ref="D41:K41" si="7">SUM(D37:D40)</f>
        <v>0</v>
      </c>
      <c r="E41" s="18">
        <f t="shared" si="7"/>
        <v>0</v>
      </c>
      <c r="F41" s="18">
        <f t="shared" si="7"/>
        <v>0</v>
      </c>
      <c r="G41" s="18">
        <f t="shared" si="7"/>
        <v>0</v>
      </c>
      <c r="H41" s="18">
        <f t="shared" si="7"/>
        <v>0</v>
      </c>
      <c r="I41" s="18">
        <f t="shared" si="7"/>
        <v>0</v>
      </c>
      <c r="J41" s="18">
        <f t="shared" si="7"/>
        <v>0</v>
      </c>
      <c r="K41" s="18">
        <f t="shared" si="7"/>
        <v>0</v>
      </c>
      <c r="L41" s="18">
        <f t="shared" si="6"/>
        <v>0</v>
      </c>
      <c r="M41" s="18">
        <f t="shared" si="6"/>
        <v>0</v>
      </c>
      <c r="N41" s="18">
        <f>SUM(L41,M41)</f>
        <v>0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ht="15.75" x14ac:dyDescent="0.25">
      <c r="A42" s="2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ht="15.75" x14ac:dyDescent="0.25">
      <c r="A43" s="47" t="s">
        <v>19</v>
      </c>
      <c r="B43" s="18">
        <f>SUM(B34,B41)</f>
        <v>0</v>
      </c>
      <c r="C43" s="18">
        <f t="shared" ref="C43:I43" si="8">SUM(C34,C41)</f>
        <v>0</v>
      </c>
      <c r="D43" s="18">
        <f t="shared" si="8"/>
        <v>0</v>
      </c>
      <c r="E43" s="18">
        <f t="shared" si="8"/>
        <v>0</v>
      </c>
      <c r="F43" s="18">
        <f t="shared" si="8"/>
        <v>0</v>
      </c>
      <c r="G43" s="18">
        <f t="shared" si="8"/>
        <v>0</v>
      </c>
      <c r="H43" s="18">
        <f t="shared" si="8"/>
        <v>0</v>
      </c>
      <c r="I43" s="18">
        <f t="shared" si="8"/>
        <v>0</v>
      </c>
      <c r="J43" s="18">
        <f>SUM(J34,J41)</f>
        <v>0</v>
      </c>
      <c r="K43" s="18">
        <f>SUM(K34,K41)</f>
        <v>0</v>
      </c>
      <c r="L43" s="18">
        <f>SUM(B43,D43,F43,H43,J43)</f>
        <v>0</v>
      </c>
      <c r="M43" s="18">
        <f>SUM(C43,E43,G43,I43,K43)</f>
        <v>0</v>
      </c>
      <c r="N43" s="18">
        <f>SUM(L43,M43)</f>
        <v>0</v>
      </c>
    </row>
    <row r="44" spans="1:255" ht="15.75" x14ac:dyDescent="0.25">
      <c r="A44" s="2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255" ht="15" x14ac:dyDescent="0.2">
      <c r="A45" s="74" t="s">
        <v>101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7">
        <f>SUM(B45,D45,F45,H45,J45)</f>
        <v>0</v>
      </c>
      <c r="M45" s="17">
        <f>SUM(C45,E45,G45,I45,K45)</f>
        <v>0</v>
      </c>
      <c r="N45" s="17">
        <f>SUM(L45,M45)</f>
        <v>0</v>
      </c>
    </row>
    <row r="46" spans="1:255" ht="15" x14ac:dyDescent="0.2">
      <c r="A46" s="74" t="s">
        <v>102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7">
        <f>SUM(B46,D46,F46,H46,J46)</f>
        <v>0</v>
      </c>
      <c r="M46" s="17">
        <f>SUM(C46,E46,G46,I46,K46)</f>
        <v>0</v>
      </c>
      <c r="N46" s="17">
        <f>SUM(L46,M46)</f>
        <v>0</v>
      </c>
    </row>
    <row r="47" spans="1:255" ht="15" x14ac:dyDescent="0.2">
      <c r="A47" s="28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255" ht="15" x14ac:dyDescent="0.2">
      <c r="A48" s="74" t="s">
        <v>54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f>SUM(B48,D48,F48,H48,J48)</f>
        <v>0</v>
      </c>
      <c r="M48" s="17">
        <f>SUM(C48,E48,G48,I48,K48)</f>
        <v>0</v>
      </c>
      <c r="N48" s="17">
        <f>SUM(L48,M48)</f>
        <v>0</v>
      </c>
    </row>
    <row r="49" spans="1:14" ht="15" x14ac:dyDescent="0.2">
      <c r="A49" s="74" t="s">
        <v>20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7">
        <f>SUM(B49,D49,F49,H49,J49)</f>
        <v>0</v>
      </c>
      <c r="M49" s="17">
        <f>SUM(C49,E49,G49,I49,K49)</f>
        <v>0</v>
      </c>
      <c r="N49" s="17">
        <f>SUM(L49,M49)</f>
        <v>0</v>
      </c>
    </row>
    <row r="50" spans="1:14" ht="15" x14ac:dyDescent="0.2">
      <c r="A50" s="28"/>
      <c r="B50" s="25"/>
      <c r="C50" s="16"/>
      <c r="D50" s="16"/>
      <c r="E50" s="16"/>
      <c r="F50" s="16"/>
      <c r="G50" s="16"/>
      <c r="H50" s="16"/>
      <c r="I50" s="16"/>
      <c r="J50" s="16"/>
      <c r="K50" s="16"/>
      <c r="L50" s="17"/>
      <c r="M50" s="17"/>
      <c r="N50" s="17"/>
    </row>
    <row r="51" spans="1:14" ht="15.75" x14ac:dyDescent="0.25">
      <c r="A51" s="47" t="s">
        <v>55</v>
      </c>
      <c r="B51" s="24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</row>
    <row r="52" spans="1:14" ht="15" x14ac:dyDescent="0.2">
      <c r="A52" s="71" t="s">
        <v>56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17">
        <f t="shared" ref="L52:M55" si="9">SUM(B52,D52,F52,H52,J52)</f>
        <v>0</v>
      </c>
      <c r="M52" s="17">
        <f t="shared" si="9"/>
        <v>0</v>
      </c>
      <c r="N52" s="17">
        <f>SUM(L52,M52)</f>
        <v>0</v>
      </c>
    </row>
    <row r="53" spans="1:14" ht="15" x14ac:dyDescent="0.2">
      <c r="A53" s="71" t="s">
        <v>57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17">
        <f t="shared" si="9"/>
        <v>0</v>
      </c>
      <c r="M53" s="17">
        <f t="shared" si="9"/>
        <v>0</v>
      </c>
      <c r="N53" s="17">
        <f>SUM(L53,M53)</f>
        <v>0</v>
      </c>
    </row>
    <row r="54" spans="1:14" ht="15" x14ac:dyDescent="0.2">
      <c r="A54" s="71" t="s">
        <v>58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17">
        <f t="shared" si="9"/>
        <v>0</v>
      </c>
      <c r="M54" s="17">
        <f t="shared" si="9"/>
        <v>0</v>
      </c>
      <c r="N54" s="17">
        <f>SUM(L54,M54)</f>
        <v>0</v>
      </c>
    </row>
    <row r="55" spans="1:14" ht="15" x14ac:dyDescent="0.2">
      <c r="A55" s="71" t="s">
        <v>59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17">
        <f t="shared" si="9"/>
        <v>0</v>
      </c>
      <c r="M55" s="17">
        <f t="shared" si="9"/>
        <v>0</v>
      </c>
      <c r="N55" s="17">
        <f>SUM(L55,M55)</f>
        <v>0</v>
      </c>
    </row>
    <row r="56" spans="1:14" ht="15.75" x14ac:dyDescent="0.25">
      <c r="A56" s="2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15" x14ac:dyDescent="0.2">
      <c r="A57" s="47" t="s">
        <v>21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9"/>
      <c r="N57" s="19"/>
    </row>
    <row r="58" spans="1:14" ht="15" x14ac:dyDescent="0.2">
      <c r="A58" s="73" t="s">
        <v>22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ref="L58:M60" si="10">SUM(B58,D58,F58,H58,J58)</f>
        <v>0</v>
      </c>
      <c r="M58" s="17">
        <f t="shared" si="10"/>
        <v>0</v>
      </c>
      <c r="N58" s="17">
        <f>SUM(L58,M58)</f>
        <v>0</v>
      </c>
    </row>
    <row r="59" spans="1:14" ht="15" x14ac:dyDescent="0.2">
      <c r="A59" s="71" t="s">
        <v>23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7">
        <f t="shared" si="10"/>
        <v>0</v>
      </c>
      <c r="M59" s="17">
        <f t="shared" si="10"/>
        <v>0</v>
      </c>
      <c r="N59" s="17">
        <f>SUM(L59,M59)</f>
        <v>0</v>
      </c>
    </row>
    <row r="60" spans="1:14" ht="15" x14ac:dyDescent="0.2">
      <c r="A60" s="71" t="s">
        <v>24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7">
        <f t="shared" si="10"/>
        <v>0</v>
      </c>
      <c r="M60" s="17">
        <f t="shared" si="10"/>
        <v>0</v>
      </c>
      <c r="N60" s="17">
        <f>SUM(L60,M60)</f>
        <v>0</v>
      </c>
    </row>
    <row r="61" spans="1:14" ht="15" x14ac:dyDescent="0.2">
      <c r="A61" s="119" t="s">
        <v>52</v>
      </c>
      <c r="B61" s="16">
        <v>0</v>
      </c>
      <c r="C61" s="12"/>
      <c r="D61" s="16">
        <v>0</v>
      </c>
      <c r="E61" s="12"/>
      <c r="F61" s="16">
        <v>0</v>
      </c>
      <c r="G61" s="12"/>
      <c r="H61" s="16">
        <v>0</v>
      </c>
      <c r="I61" s="12"/>
      <c r="J61" s="16">
        <v>0</v>
      </c>
      <c r="K61" s="12"/>
      <c r="L61" s="17">
        <f>SUM(B61,D61,F61,H61,J61)</f>
        <v>0</v>
      </c>
      <c r="M61" s="17"/>
      <c r="N61" s="17">
        <f>L61</f>
        <v>0</v>
      </c>
    </row>
    <row r="62" spans="1:14" ht="15" x14ac:dyDescent="0.2">
      <c r="A62" s="71" t="s">
        <v>53</v>
      </c>
      <c r="B62" s="16">
        <v>0</v>
      </c>
      <c r="C62" s="12"/>
      <c r="D62" s="16">
        <v>0</v>
      </c>
      <c r="E62" s="12"/>
      <c r="F62" s="16">
        <v>0</v>
      </c>
      <c r="G62" s="12"/>
      <c r="H62" s="16">
        <v>0</v>
      </c>
      <c r="I62" s="12"/>
      <c r="J62" s="16">
        <v>0</v>
      </c>
      <c r="K62" s="12"/>
      <c r="L62" s="17">
        <f>SUM(B62,D62,F62,H62,J62)</f>
        <v>0</v>
      </c>
      <c r="M62" s="17"/>
      <c r="N62" s="17">
        <f>L62</f>
        <v>0</v>
      </c>
    </row>
    <row r="63" spans="1:14" ht="15" x14ac:dyDescent="0.2">
      <c r="A63" s="71" t="s">
        <v>52</v>
      </c>
      <c r="B63" s="16">
        <v>0</v>
      </c>
      <c r="C63" s="12"/>
      <c r="D63" s="16">
        <v>0</v>
      </c>
      <c r="E63" s="12"/>
      <c r="F63" s="16">
        <v>0</v>
      </c>
      <c r="G63" s="12"/>
      <c r="H63" s="16">
        <v>0</v>
      </c>
      <c r="I63" s="12"/>
      <c r="J63" s="16">
        <v>0</v>
      </c>
      <c r="K63" s="12"/>
      <c r="L63" s="17">
        <f>SUM(B63,D63,F63,H63,J63)</f>
        <v>0</v>
      </c>
      <c r="M63" s="17"/>
      <c r="N63" s="17">
        <f>L63</f>
        <v>0</v>
      </c>
    </row>
    <row r="64" spans="1:14" ht="15" x14ac:dyDescent="0.2">
      <c r="A64" s="71" t="s">
        <v>53</v>
      </c>
      <c r="B64" s="16">
        <v>0</v>
      </c>
      <c r="C64" s="12"/>
      <c r="D64" s="16">
        <v>0</v>
      </c>
      <c r="E64" s="12"/>
      <c r="F64" s="16">
        <v>0</v>
      </c>
      <c r="G64" s="12"/>
      <c r="H64" s="16">
        <v>0</v>
      </c>
      <c r="I64" s="12"/>
      <c r="J64" s="16">
        <v>0</v>
      </c>
      <c r="K64" s="12"/>
      <c r="L64" s="17">
        <f>SUM(B64,D64,F64,H64,J64)</f>
        <v>0</v>
      </c>
      <c r="M64" s="17"/>
      <c r="N64" s="17">
        <f>L64</f>
        <v>0</v>
      </c>
    </row>
    <row r="65" spans="1:255" ht="15" x14ac:dyDescent="0.2">
      <c r="A65" s="71" t="s">
        <v>52</v>
      </c>
      <c r="B65" s="16">
        <v>0</v>
      </c>
      <c r="C65" s="12"/>
      <c r="D65" s="16">
        <v>0</v>
      </c>
      <c r="E65" s="12"/>
      <c r="F65" s="16">
        <v>0</v>
      </c>
      <c r="G65" s="12"/>
      <c r="H65" s="16">
        <v>0</v>
      </c>
      <c r="I65" s="12"/>
      <c r="J65" s="16">
        <v>0</v>
      </c>
      <c r="K65" s="12"/>
      <c r="L65" s="17">
        <f t="shared" ref="L65:L72" si="11">SUM(B65,D65,F65,H65,J65)</f>
        <v>0</v>
      </c>
      <c r="M65" s="17"/>
      <c r="N65" s="17">
        <f t="shared" ref="N65:N72" si="12">L65</f>
        <v>0</v>
      </c>
    </row>
    <row r="66" spans="1:255" ht="15" x14ac:dyDescent="0.2">
      <c r="A66" s="71" t="s">
        <v>53</v>
      </c>
      <c r="B66" s="16">
        <v>0</v>
      </c>
      <c r="C66" s="12"/>
      <c r="D66" s="16">
        <v>0</v>
      </c>
      <c r="E66" s="12"/>
      <c r="F66" s="16">
        <v>0</v>
      </c>
      <c r="G66" s="12"/>
      <c r="H66" s="16">
        <v>0</v>
      </c>
      <c r="I66" s="12"/>
      <c r="J66" s="16">
        <v>0</v>
      </c>
      <c r="K66" s="12"/>
      <c r="L66" s="17">
        <f t="shared" si="11"/>
        <v>0</v>
      </c>
      <c r="M66" s="17"/>
      <c r="N66" s="17">
        <f t="shared" si="12"/>
        <v>0</v>
      </c>
    </row>
    <row r="67" spans="1:255" ht="15" x14ac:dyDescent="0.2">
      <c r="A67" s="71" t="s">
        <v>52</v>
      </c>
      <c r="B67" s="16">
        <v>0</v>
      </c>
      <c r="C67" s="12"/>
      <c r="D67" s="16">
        <v>0</v>
      </c>
      <c r="E67" s="12"/>
      <c r="F67" s="16">
        <v>0</v>
      </c>
      <c r="G67" s="12"/>
      <c r="H67" s="16">
        <v>0</v>
      </c>
      <c r="I67" s="12"/>
      <c r="J67" s="16">
        <v>0</v>
      </c>
      <c r="K67" s="12"/>
      <c r="L67" s="17">
        <f t="shared" si="11"/>
        <v>0</v>
      </c>
      <c r="M67" s="17"/>
      <c r="N67" s="17">
        <f t="shared" si="12"/>
        <v>0</v>
      </c>
    </row>
    <row r="68" spans="1:255" ht="15" x14ac:dyDescent="0.2">
      <c r="A68" s="71" t="s">
        <v>53</v>
      </c>
      <c r="B68" s="16">
        <v>0</v>
      </c>
      <c r="C68" s="12"/>
      <c r="D68" s="16">
        <v>0</v>
      </c>
      <c r="E68" s="12"/>
      <c r="F68" s="16">
        <v>0</v>
      </c>
      <c r="G68" s="12"/>
      <c r="H68" s="16">
        <v>0</v>
      </c>
      <c r="I68" s="12"/>
      <c r="J68" s="16">
        <v>0</v>
      </c>
      <c r="K68" s="12"/>
      <c r="L68" s="17">
        <f t="shared" si="11"/>
        <v>0</v>
      </c>
      <c r="M68" s="17"/>
      <c r="N68" s="17">
        <f t="shared" si="12"/>
        <v>0</v>
      </c>
    </row>
    <row r="69" spans="1:255" ht="15" x14ac:dyDescent="0.2">
      <c r="A69" s="71" t="s">
        <v>52</v>
      </c>
      <c r="B69" s="16">
        <v>0</v>
      </c>
      <c r="C69" s="12"/>
      <c r="D69" s="16">
        <v>0</v>
      </c>
      <c r="E69" s="12"/>
      <c r="F69" s="16">
        <v>0</v>
      </c>
      <c r="G69" s="12"/>
      <c r="H69" s="16">
        <v>0</v>
      </c>
      <c r="I69" s="12"/>
      <c r="J69" s="16">
        <v>0</v>
      </c>
      <c r="K69" s="12"/>
      <c r="L69" s="17">
        <f t="shared" si="11"/>
        <v>0</v>
      </c>
      <c r="M69" s="17"/>
      <c r="N69" s="17">
        <f t="shared" si="12"/>
        <v>0</v>
      </c>
    </row>
    <row r="70" spans="1:255" ht="15" x14ac:dyDescent="0.2">
      <c r="A70" s="71" t="s">
        <v>53</v>
      </c>
      <c r="B70" s="16">
        <v>0</v>
      </c>
      <c r="C70" s="12"/>
      <c r="D70" s="16">
        <v>0</v>
      </c>
      <c r="E70" s="12"/>
      <c r="F70" s="16">
        <v>0</v>
      </c>
      <c r="G70" s="12"/>
      <c r="H70" s="16">
        <v>0</v>
      </c>
      <c r="I70" s="12"/>
      <c r="J70" s="16">
        <v>0</v>
      </c>
      <c r="K70" s="12"/>
      <c r="L70" s="17">
        <f t="shared" si="11"/>
        <v>0</v>
      </c>
      <c r="M70" s="17"/>
      <c r="N70" s="17">
        <f t="shared" si="12"/>
        <v>0</v>
      </c>
    </row>
    <row r="71" spans="1:255" ht="15" x14ac:dyDescent="0.2">
      <c r="A71" s="71" t="s">
        <v>52</v>
      </c>
      <c r="B71" s="16">
        <v>0</v>
      </c>
      <c r="C71" s="12"/>
      <c r="D71" s="16">
        <v>0</v>
      </c>
      <c r="E71" s="12"/>
      <c r="F71" s="16">
        <v>0</v>
      </c>
      <c r="G71" s="12"/>
      <c r="H71" s="16">
        <v>0</v>
      </c>
      <c r="I71" s="12"/>
      <c r="J71" s="16">
        <v>0</v>
      </c>
      <c r="K71" s="12"/>
      <c r="L71" s="17">
        <f t="shared" si="11"/>
        <v>0</v>
      </c>
      <c r="M71" s="17"/>
      <c r="N71" s="17">
        <f t="shared" si="12"/>
        <v>0</v>
      </c>
    </row>
    <row r="72" spans="1:255" ht="15" x14ac:dyDescent="0.2">
      <c r="A72" s="71" t="s">
        <v>53</v>
      </c>
      <c r="B72" s="16">
        <v>0</v>
      </c>
      <c r="C72" s="12"/>
      <c r="D72" s="16">
        <v>0</v>
      </c>
      <c r="E72" s="12"/>
      <c r="F72" s="16">
        <v>0</v>
      </c>
      <c r="G72" s="12"/>
      <c r="H72" s="16">
        <v>0</v>
      </c>
      <c r="I72" s="12"/>
      <c r="J72" s="16">
        <v>0</v>
      </c>
      <c r="K72" s="12"/>
      <c r="L72" s="17">
        <f t="shared" si="11"/>
        <v>0</v>
      </c>
      <c r="M72" s="17"/>
      <c r="N72" s="17">
        <f t="shared" si="12"/>
        <v>0</v>
      </c>
    </row>
    <row r="73" spans="1:255" ht="15" x14ac:dyDescent="0.2">
      <c r="A73" s="71" t="s">
        <v>25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7">
        <f t="shared" ref="L73:M75" si="13">SUM(B73,D73,F73,H73,J73)</f>
        <v>0</v>
      </c>
      <c r="M73" s="17">
        <f t="shared" si="13"/>
        <v>0</v>
      </c>
      <c r="N73" s="17">
        <f>SUM(L73,M73)</f>
        <v>0</v>
      </c>
    </row>
    <row r="74" spans="1:255" ht="15" x14ac:dyDescent="0.2">
      <c r="A74" s="71" t="s">
        <v>26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7">
        <f t="shared" si="13"/>
        <v>0</v>
      </c>
      <c r="M74" s="17">
        <f t="shared" si="13"/>
        <v>0</v>
      </c>
      <c r="N74" s="17">
        <f>SUM(L74,M74)</f>
        <v>0</v>
      </c>
    </row>
    <row r="75" spans="1:255" ht="15" x14ac:dyDescent="0.2">
      <c r="A75" s="73" t="s">
        <v>35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7">
        <f t="shared" si="13"/>
        <v>0</v>
      </c>
      <c r="M75" s="17">
        <f t="shared" si="13"/>
        <v>0</v>
      </c>
      <c r="N75" s="17">
        <f>SUM(L75,M75)</f>
        <v>0</v>
      </c>
    </row>
    <row r="76" spans="1:255" ht="15.75" x14ac:dyDescent="0.25">
      <c r="A76" s="47" t="s">
        <v>60</v>
      </c>
      <c r="B76" s="18">
        <f>SUM(B58:B75)</f>
        <v>0</v>
      </c>
      <c r="C76" s="18">
        <f t="shared" ref="C76:I76" si="14">SUM(C58:C75)</f>
        <v>0</v>
      </c>
      <c r="D76" s="18">
        <f t="shared" si="14"/>
        <v>0</v>
      </c>
      <c r="E76" s="18">
        <f t="shared" si="14"/>
        <v>0</v>
      </c>
      <c r="F76" s="18">
        <f t="shared" si="14"/>
        <v>0</v>
      </c>
      <c r="G76" s="18">
        <f t="shared" si="14"/>
        <v>0</v>
      </c>
      <c r="H76" s="18">
        <f t="shared" si="14"/>
        <v>0</v>
      </c>
      <c r="I76" s="18">
        <f t="shared" si="14"/>
        <v>0</v>
      </c>
      <c r="J76" s="18">
        <f>SUM(J58:J75)</f>
        <v>0</v>
      </c>
      <c r="K76" s="18">
        <f>SUM(K58:K75)</f>
        <v>0</v>
      </c>
      <c r="L76" s="18">
        <f>SUM(L58:L75)</f>
        <v>0</v>
      </c>
      <c r="M76" s="18">
        <f>SUM(C76,E76,G76,I76,K76)</f>
        <v>0</v>
      </c>
      <c r="N76" s="18">
        <f>SUM(L76,M76)</f>
        <v>0</v>
      </c>
    </row>
    <row r="77" spans="1:255" x14ac:dyDescent="0.2">
      <c r="A77" s="28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14"/>
      <c r="N77" s="14"/>
    </row>
    <row r="78" spans="1:255" ht="15.75" x14ac:dyDescent="0.25">
      <c r="A78" s="47" t="s">
        <v>27</v>
      </c>
      <c r="B78" s="18">
        <f>SUM(B43,B45,B46,B48,B49,B52,B53,B54,B55,B76)</f>
        <v>0</v>
      </c>
      <c r="C78" s="18">
        <f t="shared" ref="C78:K78" si="15">SUM(C43,C45,C46,C48,C49,C52,C53,C54,C55,C76)</f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  <c r="H78" s="18">
        <f t="shared" si="15"/>
        <v>0</v>
      </c>
      <c r="I78" s="18">
        <f t="shared" si="15"/>
        <v>0</v>
      </c>
      <c r="J78" s="18">
        <f>SUM(J43,J45,J46,J48,J49,J52,J53,J54,J55,J76)</f>
        <v>0</v>
      </c>
      <c r="K78" s="18">
        <f t="shared" si="15"/>
        <v>0</v>
      </c>
      <c r="L78" s="18">
        <f>SUM(L43,L45,L46,L48,L49,L52,L53,L54,L55,L76)</f>
        <v>0</v>
      </c>
      <c r="M78" s="18">
        <f>SUM(C78,E78,G78,I78,K78)</f>
        <v>0</v>
      </c>
      <c r="N78" s="18">
        <f>SUM(L78,M78)</f>
        <v>0</v>
      </c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pans="1:255" ht="15.75" x14ac:dyDescent="0.25">
      <c r="A79" s="28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</row>
    <row r="80" spans="1:255" ht="15.75" x14ac:dyDescent="0.25">
      <c r="A80" s="112" t="s">
        <v>68</v>
      </c>
      <c r="B80" s="18">
        <f t="shared" ref="B80:K80" si="16">SUM(B43+B48+B49+B58+B59+B60+B61+B63+B65+B67+B69+B71+B73+B74)</f>
        <v>0</v>
      </c>
      <c r="C80" s="18">
        <f t="shared" si="16"/>
        <v>0</v>
      </c>
      <c r="D80" s="18">
        <f t="shared" si="16"/>
        <v>0</v>
      </c>
      <c r="E80" s="18">
        <f t="shared" si="16"/>
        <v>0</v>
      </c>
      <c r="F80" s="18">
        <f t="shared" si="16"/>
        <v>0</v>
      </c>
      <c r="G80" s="18">
        <f t="shared" si="16"/>
        <v>0</v>
      </c>
      <c r="H80" s="18">
        <f t="shared" si="16"/>
        <v>0</v>
      </c>
      <c r="I80" s="18">
        <f t="shared" si="16"/>
        <v>0</v>
      </c>
      <c r="J80" s="18">
        <f>SUM(J43+J48+J49+J58+J59+J60+J61+J63+J65+J67+J69+J71+J73+J74)</f>
        <v>0</v>
      </c>
      <c r="K80" s="18">
        <f t="shared" si="16"/>
        <v>0</v>
      </c>
      <c r="L80" s="114">
        <f t="shared" ref="L80" si="17">SUM(B80,D80,F80,H80,J80)</f>
        <v>0</v>
      </c>
      <c r="M80" s="114">
        <f>SUM(C80,E80,G80,I80,K80)</f>
        <v>0</v>
      </c>
      <c r="N80" s="18">
        <f>L80+M80</f>
        <v>0</v>
      </c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spans="1:255" ht="15.75" x14ac:dyDescent="0.25">
      <c r="A81" s="28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spans="1:255" ht="15" x14ac:dyDescent="0.2">
      <c r="A82" s="47" t="s">
        <v>28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9"/>
      <c r="N82" s="9"/>
    </row>
    <row r="83" spans="1:255" ht="15" x14ac:dyDescent="0.2">
      <c r="A83" s="28" t="s">
        <v>104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6"/>
      <c r="M83" s="9"/>
      <c r="N83" s="9"/>
    </row>
    <row r="84" spans="1:255" ht="15" x14ac:dyDescent="0.2">
      <c r="A84" s="28" t="s">
        <v>76</v>
      </c>
      <c r="B84" s="11">
        <v>0</v>
      </c>
      <c r="C84" s="10">
        <f>$B$84</f>
        <v>0</v>
      </c>
      <c r="D84" s="10">
        <f t="shared" ref="D84:K84" si="18">$B$84</f>
        <v>0</v>
      </c>
      <c r="E84" s="10">
        <f t="shared" si="18"/>
        <v>0</v>
      </c>
      <c r="F84" s="10">
        <f t="shared" si="18"/>
        <v>0</v>
      </c>
      <c r="G84" s="10">
        <f t="shared" si="18"/>
        <v>0</v>
      </c>
      <c r="H84" s="10">
        <f t="shared" si="18"/>
        <v>0</v>
      </c>
      <c r="I84" s="10">
        <f t="shared" si="18"/>
        <v>0</v>
      </c>
      <c r="J84" s="10">
        <f t="shared" si="18"/>
        <v>0</v>
      </c>
      <c r="K84" s="10">
        <f t="shared" si="18"/>
        <v>0</v>
      </c>
      <c r="L84" s="9"/>
      <c r="M84" s="9"/>
      <c r="N84" s="9"/>
    </row>
    <row r="85" spans="1:255" ht="15" x14ac:dyDescent="0.2">
      <c r="A85" s="28" t="s">
        <v>49</v>
      </c>
      <c r="B85" s="11">
        <v>0</v>
      </c>
      <c r="C85" s="10">
        <f>C84</f>
        <v>0</v>
      </c>
      <c r="D85" s="10">
        <f>$B$85</f>
        <v>0</v>
      </c>
      <c r="E85" s="10">
        <f>E84</f>
        <v>0</v>
      </c>
      <c r="F85" s="10">
        <f>B85</f>
        <v>0</v>
      </c>
      <c r="G85" s="10">
        <f>G84</f>
        <v>0</v>
      </c>
      <c r="H85" s="10">
        <f>B85</f>
        <v>0</v>
      </c>
      <c r="I85" s="10">
        <f>I84</f>
        <v>0</v>
      </c>
      <c r="J85" s="10">
        <f>B85</f>
        <v>0</v>
      </c>
      <c r="K85" s="10">
        <f>K84</f>
        <v>0</v>
      </c>
      <c r="L85" s="9"/>
      <c r="M85" s="9"/>
      <c r="N85" s="9"/>
    </row>
    <row r="86" spans="1:255" ht="15" x14ac:dyDescent="0.2">
      <c r="A86" s="52" t="s">
        <v>77</v>
      </c>
      <c r="B86" s="17">
        <f>IF(B85=Master!C84,Master!B84*((B78)-(SUM(B45,B46,B52,B53,B54,B55,B61:B72,B75))),0)</f>
        <v>0</v>
      </c>
      <c r="C86" s="17">
        <f>IF(C85=Master!C84,Master!B84*((C78)-(SUM(C45,C46,C52,C53,C54,C55,C61:C72,C75))),0)</f>
        <v>0</v>
      </c>
      <c r="D86" s="17">
        <f>IF(D85=Master!C84,Master!B84*((D78)-(SUM(D45,D46,D52,D53,D54,D55,D61:D72,D75))),0)</f>
        <v>0</v>
      </c>
      <c r="E86" s="17">
        <f>IF(E85=Master!C84,Master!B84*((E78)-(SUM(E45,E46,E52,E53,E54,E55,E61:E72,E75))),0)</f>
        <v>0</v>
      </c>
      <c r="F86" s="17">
        <f>IF(F85=Master!C84,Master!B84*((F78)-(SUM(F45,F46,F52,F53,F54,F55,F61:F72,F75))),0)</f>
        <v>0</v>
      </c>
      <c r="G86" s="17">
        <f>IF(G85=Master!C84,Master!B84*((G78)-(SUM(G45,G46,G52,G53,G54,G55,G61:G72,G75))),0)</f>
        <v>0</v>
      </c>
      <c r="H86" s="17">
        <f>IF(H85=Master!C84,Master!B84*((H78)-(SUM(H45,H46,H52,H53,H54,H55,H61:H72,H75))),0)</f>
        <v>0</v>
      </c>
      <c r="I86" s="17">
        <f>IF(I85=Master!C84,Master!B84*((I78)-(SUM(I45,I46,I52,I53,I54,I55,I61:I72,I75))),0)</f>
        <v>0</v>
      </c>
      <c r="J86" s="17">
        <f>IF(J85=Master!C84,Master!B84*((J78)-(SUM(J45,J46,J52,J53,J54,J55,J61:J72,J75))),0)</f>
        <v>0</v>
      </c>
      <c r="K86" s="17">
        <f>IF(K85=Master!C84,Master!B84*((K78)-(SUM(K45,K46,K52,K53,K54,K55,K61:K72,K75))),0)</f>
        <v>0</v>
      </c>
      <c r="L86" s="17">
        <f>SUM(B86,D86,F86,H86,J86)</f>
        <v>0</v>
      </c>
      <c r="M86" s="17">
        <f t="shared" ref="L86:M94" si="19">SUM(C86,E86,G86,I86,K86)</f>
        <v>0</v>
      </c>
      <c r="N86" s="17">
        <f t="shared" ref="N86:N95" si="20">SUM(L86,M86)</f>
        <v>0</v>
      </c>
    </row>
    <row r="87" spans="1:255" ht="15" x14ac:dyDescent="0.2">
      <c r="A87" s="52" t="s">
        <v>70</v>
      </c>
      <c r="B87" s="17">
        <f>IF(B85=Master!C86,Master!B86*((B78)-(SUM(B45,B46,B52,B53,B54,B55,B61:B72,B75))),0)</f>
        <v>0</v>
      </c>
      <c r="C87" s="17">
        <f>IF(C85=Master!C86,Master!B86*((C78)-(SUM(C45,C46,C52,C53,C54,C55,C61:C72,C75))),0)</f>
        <v>0</v>
      </c>
      <c r="D87" s="17">
        <f>IF(D85=Master!C86,Master!B86*((D78)-(SUM(D45,D46,D52,D53,D54,D55,D61:D72,D75))),0)</f>
        <v>0</v>
      </c>
      <c r="E87" s="17">
        <f>IF(E85=Master!C86,Master!B86*((E78)-(SUM(E45,E46,E52,E53,E54,E55,E61:E72,E75))),0)</f>
        <v>0</v>
      </c>
      <c r="F87" s="17">
        <f>IF(F85=Master!C86,Master!B86*((F78)-(SUM(F45,F46,F52,F53,F54,F55,F61:F72,F75))),0)</f>
        <v>0</v>
      </c>
      <c r="G87" s="17">
        <f>IF(G85=Master!C86,Master!B86*((G78)-(SUM(G45,G46,G52,G53,G54,G55,G61:G72,G75))),0)</f>
        <v>0</v>
      </c>
      <c r="H87" s="17">
        <f>IF(H85=Master!C86,Master!B86*((H78)-(SUM(H45,H46,H52,H53,H54,H55,H61:H72,H75))),0)</f>
        <v>0</v>
      </c>
      <c r="I87" s="17">
        <f>IF(I85=Master!C86,Master!B86*((I78)-(SUM(I45,I46,I52,I53,I54,I55,I61:I72,I75))),0)</f>
        <v>0</v>
      </c>
      <c r="J87" s="17">
        <f>IF(J85=Master!C86,Master!B86*((J78)-(SUM(J45,J46,J52,J53,J54,J55,J61:J72,J75))),0)</f>
        <v>0</v>
      </c>
      <c r="K87" s="17">
        <f>IF(K85=Master!C86,Master!B86*((K78)-(SUM(K45,K46,K52,K53,K54,K55,K61:K72,K75))),0)</f>
        <v>0</v>
      </c>
      <c r="L87" s="17">
        <f t="shared" si="19"/>
        <v>0</v>
      </c>
      <c r="M87" s="17">
        <f>SUM(C87,E87,G87,I87,K87)</f>
        <v>0</v>
      </c>
      <c r="N87" s="17">
        <f t="shared" si="20"/>
        <v>0</v>
      </c>
    </row>
    <row r="88" spans="1:255" ht="15" x14ac:dyDescent="0.2">
      <c r="A88" s="52" t="s">
        <v>71</v>
      </c>
      <c r="B88" s="17">
        <f>IF(B85=Master!C87,Master!B87*((B78)-(SUM(B45,B46,B52,B53,B54,B55,B61:B72,B75))),0)</f>
        <v>0</v>
      </c>
      <c r="C88" s="17">
        <f>IF(C85=Master!C87,Master!B87*((C78)-(SUM(C45,C46,C52,C53,C54,C55,C61:C72,C75))),0)</f>
        <v>0</v>
      </c>
      <c r="D88" s="17">
        <f>IF(D85=Master!C87,Master!B87*((D78)-(SUM(D45,D46,D52,D53,D54,D55,D61:D72,D75))),0)</f>
        <v>0</v>
      </c>
      <c r="E88" s="17">
        <f>IF(E85=Master!C87,Master!B87*((E78)-(SUM(E45,E46,E52,E53,E54,E55,E61:E72,E75))),0)</f>
        <v>0</v>
      </c>
      <c r="F88" s="17">
        <f>IF(F85=Master!C87,Master!B87*((F78)-(SUM(F45,F46,F52,F53,F54,F55,F61:F72,F75))),0)</f>
        <v>0</v>
      </c>
      <c r="G88" s="17">
        <f>IF(G85=Master!C87,Master!B87*((G78)-(SUM(G45,G46,G52,G53,G54,G55,G61:G72,G75))),0)</f>
        <v>0</v>
      </c>
      <c r="H88" s="17">
        <f>IF(H85=Master!C87,Master!B87*((H78)-(SUM(H45,H46,H52,H53,H54,H55,H61:H72,H75))),0)</f>
        <v>0</v>
      </c>
      <c r="I88" s="17">
        <f>IF(I85=Master!C87,Master!B87*((I78)-(SUM(I45,I46,I52,I53,I54,I55,I61:I72,I75))),0)</f>
        <v>0</v>
      </c>
      <c r="J88" s="17">
        <f>IF(J85=Master!C87,Master!B87*((J78)-(SUM(J45,J46,J52,J53,J54,J55,J61:J72,J75))),0)</f>
        <v>0</v>
      </c>
      <c r="K88" s="17">
        <f>IF(K85=Master!C87,Master!B87*((K78)-(SUM(K45,K46,K52,K53,K54,K55,K61:K72,K75))),0)</f>
        <v>0</v>
      </c>
      <c r="L88" s="17">
        <f t="shared" si="19"/>
        <v>0</v>
      </c>
      <c r="M88" s="17">
        <f t="shared" si="19"/>
        <v>0</v>
      </c>
      <c r="N88" s="17">
        <f t="shared" si="20"/>
        <v>0</v>
      </c>
    </row>
    <row r="89" spans="1:255" ht="15" x14ac:dyDescent="0.2">
      <c r="A89" s="52" t="s">
        <v>72</v>
      </c>
      <c r="B89" s="17">
        <f>IF(B85=Master!C88,Master!B88*((B78)-(SUM(B45,B46,B52,B53,B54,B55,B61:B72,B75))),0)</f>
        <v>0</v>
      </c>
      <c r="C89" s="17">
        <f>IF(C85=Master!C88,Master!B88*((C78)-(SUM(C45,C46,C52,C53,C54,C55,C61:C72,C75))),0)</f>
        <v>0</v>
      </c>
      <c r="D89" s="17">
        <f>IF(D85=Master!C88,Master!B88*((D78)-(SUM(D45,D46,D52,D53,D54,D55,D61:D72,D75))),0)</f>
        <v>0</v>
      </c>
      <c r="E89" s="17">
        <f>IF(E85=Master!C88,Master!B88*((E78)-(SUM(E45,E46,E52,E53,E54,E55,E61:E72,E75))),0)</f>
        <v>0</v>
      </c>
      <c r="F89" s="17">
        <f>IF(F85=Master!C88,Master!B88*((F78)-(SUM(F45,F46,F52,F53,F54,F55,F61:F72,F75))),0)</f>
        <v>0</v>
      </c>
      <c r="G89" s="17">
        <f>IF(G85=Master!C88,Master!B88*((G78)-(SUM(G45,G46,G52,G53,G54,G55,G61:G72,G75))),0)</f>
        <v>0</v>
      </c>
      <c r="H89" s="17">
        <f>IF(H85=Master!C88,Master!B88*((H78)-(SUM(H45,H46,H52,H53,H54,H55,H61:H72,H75))),0)</f>
        <v>0</v>
      </c>
      <c r="I89" s="17">
        <f>IF(I85=Master!C88,Master!B88*((I78)-(SUM(I45,I46,I52,I53,I54,I55,I61:I72,I75))),0)</f>
        <v>0</v>
      </c>
      <c r="J89" s="17">
        <f>IF(J85=Master!C88,Master!B88*((J78)-(SUM(J45,J46,J52,J53,J54,J55,J61:J72,J75))),0)</f>
        <v>0</v>
      </c>
      <c r="K89" s="17">
        <f>IF(K85=Master!C88,Master!B88*((K78)-(SUM(K45,K46,K52,K53,K54,K55,K61:K72,K75))),0)</f>
        <v>0</v>
      </c>
      <c r="L89" s="17">
        <f t="shared" si="19"/>
        <v>0</v>
      </c>
      <c r="M89" s="17">
        <f t="shared" si="19"/>
        <v>0</v>
      </c>
      <c r="N89" s="17">
        <f t="shared" si="20"/>
        <v>0</v>
      </c>
    </row>
    <row r="90" spans="1:255" ht="15" x14ac:dyDescent="0.2">
      <c r="A90" s="52" t="s">
        <v>73</v>
      </c>
      <c r="B90" s="17">
        <f>IF(B85=Master!C89,Master!B89*((B78)-(SUM(B45,B46,B52,B53,B54,B55,B61:B72,B75))),0)</f>
        <v>0</v>
      </c>
      <c r="C90" s="17">
        <f>IF(C85=Master!C89,Master!B89*((C78)-(SUM(C45,C46,C52,C53,C54,C55,C61:C72,C75))),0)</f>
        <v>0</v>
      </c>
      <c r="D90" s="17">
        <f>IF(D85=Master!C89,Master!B89*((D78)-(SUM(D45,D46,D52,D53,D54,D55,D61:D72,D75))),0)</f>
        <v>0</v>
      </c>
      <c r="E90" s="17">
        <f>IF(E85=Master!C89,Master!B89*((E78)-(SUM(E45,E46,E52,E53,E54,E55,E61:E72,E75))),0)</f>
        <v>0</v>
      </c>
      <c r="F90" s="17">
        <f>IF(F85=Master!C89,Master!B89*((F78)-(SUM(F45,F46,F52,F53,F54,F55,F61:F72,F75))),0)</f>
        <v>0</v>
      </c>
      <c r="G90" s="17">
        <f>IF(G85=Master!C89,Master!B89*((G78)-(SUM(G45,G46,G52,G53,G54,G55,G61:G72,G75))),0)</f>
        <v>0</v>
      </c>
      <c r="H90" s="17">
        <f>IF(H85=Master!C89,Master!B89*((H78)-(SUM(H45,H46,H52,H53,H54,H55,H61:H72,H75))),0)</f>
        <v>0</v>
      </c>
      <c r="I90" s="17">
        <f>IF(I85=Master!C89,Master!B89*((I78)-(SUM(I45,I46,I52,I53,I54,I55,I61:I72,I75))),0)</f>
        <v>0</v>
      </c>
      <c r="J90" s="17">
        <f>IF(J85=Master!C89,Master!B89*((J78)-(SUM(J45,J46,J52,J53,J54,J55,J61:J72,J75))),0)</f>
        <v>0</v>
      </c>
      <c r="K90" s="17">
        <f>IF(K85=Master!C89,Master!B89*((K78)-(SUM(K45,K46,K52,K53,K54,K55,K61:K72,K75))),0)</f>
        <v>0</v>
      </c>
      <c r="L90" s="17">
        <f>SUM(B90,D90,F90,H90,J90)</f>
        <v>0</v>
      </c>
      <c r="M90" s="17">
        <f t="shared" si="19"/>
        <v>0</v>
      </c>
      <c r="N90" s="17">
        <f t="shared" si="20"/>
        <v>0</v>
      </c>
    </row>
    <row r="91" spans="1:255" ht="15" x14ac:dyDescent="0.2">
      <c r="A91" s="52" t="s">
        <v>63</v>
      </c>
      <c r="B91" s="17">
        <f>IF(B85=Master!C90,Master!B90*((B78)-(SUM(B45,B46,B52,B53,B54,B55,B61:B72,B75))),0)</f>
        <v>0</v>
      </c>
      <c r="C91" s="17">
        <f>IF(C85=Master!C90,Master!B90*((C78)-(SUM(C45,C46,C52,C53,C54,C55,C61:C72,C75))),0)</f>
        <v>0</v>
      </c>
      <c r="D91" s="17">
        <f>IF(D85=Master!C90,Master!B90*((D78)-(SUM(D45,D46,D52,D53,D54,D55,D61:D72,D75))),0)</f>
        <v>0</v>
      </c>
      <c r="E91" s="17">
        <f>IF(E85=Master!C90,Master!B90*((E78)-(SUM(E45,E46,E52,E53,E54,E55,E61:E72,E75))),0)</f>
        <v>0</v>
      </c>
      <c r="F91" s="17">
        <f>IF(F85=Master!C90,Master!B90*((F78)-(SUM(F45,F46,F52,F53,F54,F55,F61:F72,F75))),0)</f>
        <v>0</v>
      </c>
      <c r="G91" s="17">
        <f>IF(G85=Master!C90,Master!B90*((G78)-(SUM(G45,G46,G52,G53,G54,G55,G61:G72,G75))),0)</f>
        <v>0</v>
      </c>
      <c r="H91" s="17">
        <f>IF(H85=Master!C90,Master!B90*((H78)-(SUM(H45,H46,H52,H53,H54,H55,H61:H72,H75))),0)</f>
        <v>0</v>
      </c>
      <c r="I91" s="17">
        <f>IF(I85=Master!C90,Master!B90*((I78)-(SUM(I45,I46,I52,I53,I54,I55,I61:I72,I75))),0)</f>
        <v>0</v>
      </c>
      <c r="J91" s="17">
        <f>IF(J85=Master!C90,Master!B90*((J78)-(SUM(J45,J46,J52,J53,J54,J55,J61:J72,J75))),0)</f>
        <v>0</v>
      </c>
      <c r="K91" s="17">
        <f>IF(K85=Master!C90,Master!B90*((K78)-(SUM(K45,K46,K52,K53,K54,K55,K61:K72,K75))),0)</f>
        <v>0</v>
      </c>
      <c r="L91" s="17">
        <f t="shared" si="19"/>
        <v>0</v>
      </c>
      <c r="M91" s="17">
        <f t="shared" si="19"/>
        <v>0</v>
      </c>
      <c r="N91" s="17">
        <f t="shared" si="20"/>
        <v>0</v>
      </c>
    </row>
    <row r="92" spans="1:255" ht="15" x14ac:dyDescent="0.2">
      <c r="A92" s="52" t="s">
        <v>74</v>
      </c>
      <c r="B92" s="17">
        <f>IF(B85=Master!C91,Master!B91*((B78)-(SUM(B45,B46,B52,B53,B54,B55,B61:B72,B75))),0)</f>
        <v>0</v>
      </c>
      <c r="C92" s="17">
        <f>IF(C85=Master!C91,Master!B91*((C78)-(SUM(C45,C46,C52,C53,C54,C55,C61:C72,C75))),0)</f>
        <v>0</v>
      </c>
      <c r="D92" s="17">
        <f>IF(D85=Master!C91,Master!B91*((D78)-(SUM(D45,D46,D52,D53,D54,D55,D61:D72,D75))),0)</f>
        <v>0</v>
      </c>
      <c r="E92" s="17">
        <f>IF(E85=Master!C91,Master!B91*((E78)-(SUM(E45,E46,E52,E53,E54,E55,E61:E72,E75))),0)</f>
        <v>0</v>
      </c>
      <c r="F92" s="17">
        <f>IF(F85=Master!C91,Master!B91*((F78)-(SUM(F45,F46,F52,F53,F54,F55,F61:F72,F75))),0)</f>
        <v>0</v>
      </c>
      <c r="G92" s="17">
        <f>IF(G85=Master!C91,Master!B91*((G78)-(SUM(G45,G46,G52,G53,G54,G55,G61:G72,G75))),0)</f>
        <v>0</v>
      </c>
      <c r="H92" s="17">
        <f>IF(H85=Master!C91,Master!B91*((H78)-(SUM(H45,H46,H52,H53,H54,H55,H61:H72,H75))),0)</f>
        <v>0</v>
      </c>
      <c r="I92" s="17">
        <f>IF(I85=Master!C91,Master!B91*((I78)-(SUM(I45,I46,I52,I53,I54,I55,I61:I72,I75))),0)</f>
        <v>0</v>
      </c>
      <c r="J92" s="17">
        <f>IF(J85=Master!C91,Master!B91*((J78)-(SUM(J45,J46,J52,J53,J54,J55,J61:J72,J75))),0)</f>
        <v>0</v>
      </c>
      <c r="K92" s="17">
        <f>IF(K85=Master!C91,Master!B91*((K78)-(SUM(K45,K46,K52,K53,K54,K55,K61:K72,K75))),0)</f>
        <v>0</v>
      </c>
      <c r="L92" s="17">
        <f>SUM(B92,D92,F92,H92,J92)</f>
        <v>0</v>
      </c>
      <c r="M92" s="17">
        <f t="shared" si="19"/>
        <v>0</v>
      </c>
      <c r="N92" s="17">
        <f t="shared" si="20"/>
        <v>0</v>
      </c>
    </row>
    <row r="93" spans="1:255" ht="15" x14ac:dyDescent="0.2">
      <c r="A93" s="52" t="s">
        <v>75</v>
      </c>
      <c r="B93" s="17">
        <f>IF(B85=Master!C92,Master!B92*((B78)-(SUM(B45,B46,B52,B53,B54,B55,B61:B72,B75))),0)</f>
        <v>0</v>
      </c>
      <c r="C93" s="17">
        <f>IF(C85=Master!C92,Master!B92*((C78)-(SUM(C45,C46,C52,C53,C54,C55,C61:C72,C75))),0)</f>
        <v>0</v>
      </c>
      <c r="D93" s="17">
        <f>IF(D85=Master!C92,Master!B92*((D78)-(SUM(D45,D46,D52,D53,D54,D55,D61:D72,D75))),0)</f>
        <v>0</v>
      </c>
      <c r="E93" s="17">
        <f>IF(E85=Master!C92,Master!B92*((E78)-(SUM(E45,E46,E52,E53,E54,E55,E61:E72,E75))),0)</f>
        <v>0</v>
      </c>
      <c r="F93" s="17">
        <f>IF(F85=Master!C92,Master!B92*((F78)-(SUM(F45,F46,F52,F53,F54,F55,F61:F72,F75))),0)</f>
        <v>0</v>
      </c>
      <c r="G93" s="17">
        <f>IF(G85=Master!C92,Master!B92*((G78)-(SUM(G45,G46,G52,G53,G54,G55,G61:G72,G75))),0)</f>
        <v>0</v>
      </c>
      <c r="H93" s="17">
        <f>IF(H85=Master!C92,Master!B92*((H78)-(SUM(H45,H46,H52,H53,H54,H55,H61:H72,H75))),0)</f>
        <v>0</v>
      </c>
      <c r="I93" s="17">
        <f>IF(I85=Master!C92,Master!B92*((I78)-(SUM(I45,I46,I52,I53,I54,I55,I61:I72,I75))),0)</f>
        <v>0</v>
      </c>
      <c r="J93" s="17">
        <f>IF(J85=Master!C92,Master!B92*((J78)-(SUM(J45,J46,J52,J53,J54,J55,J61:J72,J75))),0)</f>
        <v>0</v>
      </c>
      <c r="K93" s="17">
        <f>IF(K85=Master!C92,Master!B92*((K78)-(SUM(K45,K46,K52,K53,K54,K55,K61:K72,K75))),0)</f>
        <v>0</v>
      </c>
      <c r="L93" s="17">
        <f>SUM(B93,D93,F93,H93,J93)</f>
        <v>0</v>
      </c>
      <c r="M93" s="17">
        <f>SUM(C93,E93,G93,I93,K93)</f>
        <v>0</v>
      </c>
      <c r="N93" s="17">
        <f t="shared" si="20"/>
        <v>0</v>
      </c>
    </row>
    <row r="94" spans="1:255" ht="15" x14ac:dyDescent="0.2">
      <c r="A94" s="28" t="s">
        <v>26</v>
      </c>
      <c r="B94" s="23">
        <f>IF(OR((B85=Master!C84),(B85=Master!C87),(B85=Master!C88),(B85=Master!C89),(B85=Master!C90),(B85=Master!C91),(B85=Master!C92),(B85=Master!C85),(B85=Master!C86)),0,(B85/100)*((B78)-(SUM(B45:B46,B52,B53,B54,B55,B61:B72,B75))))</f>
        <v>0</v>
      </c>
      <c r="C94" s="17"/>
      <c r="D94" s="23">
        <f>IF(OR((D85=Master!C84),(D85=Master!C87),(D85=Master!C88),(D85=Master!C89),(D85=Master!C90),(D85=Master!C91),(D85=Master!C92),(D85=Master!C85),(D85=Master!C86)),0,(D85/100)*((D78)-(SUM(D45:D46,D52,D53,D54,D55,D61:D72,D75))))</f>
        <v>0</v>
      </c>
      <c r="E94" s="17"/>
      <c r="F94" s="23">
        <f>IF(OR((F85=Master!C84),(F85=Master!C87),(F85=Master!C88),(F85=Master!C89),(F85=Master!C90),(F85=Master!C91),(F85=Master!C92),(F85=Master!C85),(F85=Master!C86)),0,(F85/100)*((F78)-(SUM(F45:F46,F52,F53,F54,F55,F61:F72,F75))))</f>
        <v>0</v>
      </c>
      <c r="G94" s="17"/>
      <c r="H94" s="23">
        <f>IF(OR((H85=Master!C84),(H85=Master!C87),(H85=Master!C88),(H85=Master!C89),(H85=Master!C90),(H85=Master!C91),(H85=Master!C92),(H85=Master!C85),(H85=Master!C86)),0,(H85/100)*((H78)-(SUM(H45:H46,H52,H53,H54,H55,H61:H72,H75))))</f>
        <v>0</v>
      </c>
      <c r="I94" s="17"/>
      <c r="J94" s="23">
        <f>IF(OR((J85=Master!C84),(J85=Master!C87),(J85=Master!C88),(J85=Master!C89),(J85=Master!C90),(J85=Master!C91),(J85=Master!C92),(J85=Master!C85),(J85=Master!C86)),0,(J85/100)*((J78)-(SUM(J45:J46,J52,J53,J54,J55,J61:J72,J75))))</f>
        <v>0</v>
      </c>
      <c r="K94" s="17"/>
      <c r="L94" s="17">
        <f>SUM(B94,D94,F94,H94,J94)</f>
        <v>0</v>
      </c>
      <c r="M94" s="17">
        <f t="shared" si="19"/>
        <v>0</v>
      </c>
      <c r="N94" s="17">
        <f t="shared" si="20"/>
        <v>0</v>
      </c>
    </row>
    <row r="95" spans="1:255" ht="15" x14ac:dyDescent="0.2">
      <c r="A95" s="28" t="s">
        <v>61</v>
      </c>
      <c r="B95" s="17"/>
      <c r="C95" s="17">
        <f>((B78-SUM(B45,B46,B52,B53,B54,B55,B62,B64,B66,B68,B70,B72,B75))*(B84/100)-B97)</f>
        <v>0</v>
      </c>
      <c r="D95" s="17"/>
      <c r="E95" s="17">
        <f>((D78-SUM(D45,D46,D52,D53,D54,D55,D62,D64,D66,D68,D70,D72,D75))*(D84/100)-D97)</f>
        <v>0</v>
      </c>
      <c r="F95" s="17"/>
      <c r="G95" s="17">
        <f>((F78-SUM(F45,F46,F52,F53,F54,F55,F62,F64,F66,F68,F70,F72,F75))*(F84/100)-F97)</f>
        <v>0</v>
      </c>
      <c r="H95" s="17"/>
      <c r="I95" s="17">
        <f>((H78-SUM(H45,H46,H52,H53,H54,H55,H62,H64,H66,H68,H70,H72,H75))*(H84/100)-H97)</f>
        <v>0</v>
      </c>
      <c r="J95" s="17"/>
      <c r="K95" s="17">
        <f>((J78-SUM(J45,J46,J52,J53,J54,J55,J62,J64,J66,J68,J70,J72,J75))*(J84/100)-J97)</f>
        <v>0</v>
      </c>
      <c r="L95" s="17"/>
      <c r="M95" s="17">
        <f>SUM(C95,E95,G95,I95,K95)</f>
        <v>0</v>
      </c>
      <c r="N95" s="17">
        <f t="shared" si="20"/>
        <v>0</v>
      </c>
    </row>
    <row r="96" spans="1:255" ht="15" x14ac:dyDescent="0.2">
      <c r="A96" s="28" t="s">
        <v>103</v>
      </c>
      <c r="B96" s="17">
        <f>B85/100*(B61+B63+B65+B67+B69+B71)</f>
        <v>0</v>
      </c>
      <c r="C96" s="17"/>
      <c r="D96" s="17">
        <f>D85/100*(D61+D63+D65+D67+D69+D71)</f>
        <v>0</v>
      </c>
      <c r="E96" s="17"/>
      <c r="F96" s="17">
        <f>F85/100*(F61+F63+F65+F67+F69+F71)</f>
        <v>0</v>
      </c>
      <c r="G96" s="17"/>
      <c r="H96" s="17">
        <f>H85/100*(H61+H63+H65+H67+H69+H71)</f>
        <v>0</v>
      </c>
      <c r="I96" s="17"/>
      <c r="J96" s="17">
        <f>J85/100*(J61+J63+J65+J67+J69+J71)</f>
        <v>0</v>
      </c>
      <c r="K96" s="17"/>
      <c r="L96" s="17">
        <f>SUM(B96,D96,F96,H96,J96)</f>
        <v>0</v>
      </c>
      <c r="M96" s="17"/>
      <c r="N96" s="17">
        <f>L96</f>
        <v>0</v>
      </c>
    </row>
    <row r="97" spans="1:14" ht="15.75" x14ac:dyDescent="0.25">
      <c r="A97" s="47" t="s">
        <v>29</v>
      </c>
      <c r="B97" s="18">
        <f t="shared" ref="B97:K97" si="21">SUM(B86:B96)</f>
        <v>0</v>
      </c>
      <c r="C97" s="18">
        <f t="shared" si="21"/>
        <v>0</v>
      </c>
      <c r="D97" s="18">
        <f t="shared" si="21"/>
        <v>0</v>
      </c>
      <c r="E97" s="18">
        <f t="shared" si="21"/>
        <v>0</v>
      </c>
      <c r="F97" s="18">
        <f t="shared" si="21"/>
        <v>0</v>
      </c>
      <c r="G97" s="18">
        <f t="shared" si="21"/>
        <v>0</v>
      </c>
      <c r="H97" s="18">
        <f t="shared" si="21"/>
        <v>0</v>
      </c>
      <c r="I97" s="18">
        <f t="shared" si="21"/>
        <v>0</v>
      </c>
      <c r="J97" s="18">
        <f t="shared" si="21"/>
        <v>0</v>
      </c>
      <c r="K97" s="18">
        <f t="shared" si="21"/>
        <v>0</v>
      </c>
      <c r="L97" s="18">
        <f>SUM(B97,D97,F97,H97,J97)</f>
        <v>0</v>
      </c>
      <c r="M97" s="18">
        <f>SUM(C97,E97,G97,I97,K97)</f>
        <v>0</v>
      </c>
      <c r="N97" s="18">
        <f>SUM(L97,M97)</f>
        <v>0</v>
      </c>
    </row>
    <row r="98" spans="1:14" ht="15" x14ac:dyDescent="0.2">
      <c r="A98" s="28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9"/>
      <c r="N98" s="19"/>
    </row>
    <row r="99" spans="1:14" ht="15.75" x14ac:dyDescent="0.25">
      <c r="A99" s="47" t="s">
        <v>30</v>
      </c>
      <c r="B99" s="18">
        <f t="shared" ref="B99:K99" si="22">SUM(B78,B97)</f>
        <v>0</v>
      </c>
      <c r="C99" s="18">
        <f t="shared" si="22"/>
        <v>0</v>
      </c>
      <c r="D99" s="18">
        <f t="shared" si="22"/>
        <v>0</v>
      </c>
      <c r="E99" s="18">
        <f t="shared" si="22"/>
        <v>0</v>
      </c>
      <c r="F99" s="18">
        <f t="shared" si="22"/>
        <v>0</v>
      </c>
      <c r="G99" s="18">
        <f t="shared" si="22"/>
        <v>0</v>
      </c>
      <c r="H99" s="18">
        <f t="shared" si="22"/>
        <v>0</v>
      </c>
      <c r="I99" s="18">
        <f t="shared" si="22"/>
        <v>0</v>
      </c>
      <c r="J99" s="18">
        <f t="shared" si="22"/>
        <v>0</v>
      </c>
      <c r="K99" s="18">
        <f t="shared" si="22"/>
        <v>0</v>
      </c>
      <c r="L99" s="18">
        <f>SUM(B99,D99,F99,H99,J99)</f>
        <v>0</v>
      </c>
      <c r="M99" s="18">
        <f>SUM(C99,E99,G99,I99,K99)</f>
        <v>0</v>
      </c>
      <c r="N99" s="18">
        <f>SUM(L99,M99)</f>
        <v>0</v>
      </c>
    </row>
    <row r="100" spans="1:14" x14ac:dyDescent="0.2">
      <c r="A100" s="28" t="s">
        <v>31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14"/>
      <c r="N100" s="14"/>
    </row>
    <row r="101" spans="1:14" x14ac:dyDescent="0.2">
      <c r="A101" s="28" t="s">
        <v>32</v>
      </c>
      <c r="B101" s="15"/>
      <c r="C101" s="21"/>
      <c r="D101" s="15"/>
      <c r="E101" s="21"/>
      <c r="F101" s="15"/>
      <c r="G101" s="21"/>
      <c r="H101" s="15"/>
      <c r="I101" s="21"/>
      <c r="J101" s="15"/>
      <c r="K101" s="21"/>
      <c r="L101" s="15"/>
      <c r="M101" s="15"/>
      <c r="N101" s="14"/>
    </row>
    <row r="102" spans="1:14" ht="15" x14ac:dyDescent="0.2">
      <c r="A102" s="71" t="s">
        <v>33</v>
      </c>
      <c r="B102" s="12"/>
      <c r="C102" s="22">
        <v>0</v>
      </c>
      <c r="D102" s="13"/>
      <c r="E102" s="22">
        <v>0</v>
      </c>
      <c r="F102" s="13"/>
      <c r="G102" s="22">
        <v>0</v>
      </c>
      <c r="H102" s="13"/>
      <c r="I102" s="22">
        <v>0</v>
      </c>
      <c r="J102" s="13"/>
      <c r="K102" s="22">
        <v>0</v>
      </c>
      <c r="L102" s="13"/>
      <c r="M102" s="17">
        <f>SUM(C102,E102,G102,I102,K102)</f>
        <v>0</v>
      </c>
      <c r="N102" s="17">
        <f>M102</f>
        <v>0</v>
      </c>
    </row>
    <row r="103" spans="1:14" ht="15" customHeight="1" x14ac:dyDescent="0.2">
      <c r="A103" s="71" t="s">
        <v>33</v>
      </c>
      <c r="B103" s="13"/>
      <c r="C103" s="22">
        <v>0</v>
      </c>
      <c r="D103" s="13"/>
      <c r="E103" s="22">
        <v>0</v>
      </c>
      <c r="F103" s="13"/>
      <c r="G103" s="22">
        <v>0</v>
      </c>
      <c r="H103" s="13"/>
      <c r="I103" s="22">
        <v>0</v>
      </c>
      <c r="J103" s="13"/>
      <c r="K103" s="22">
        <v>0</v>
      </c>
      <c r="L103" s="13"/>
      <c r="M103" s="17">
        <f>SUM(C103,E103,G103,I103,K103)</f>
        <v>0</v>
      </c>
      <c r="N103" s="17">
        <f>M103</f>
        <v>0</v>
      </c>
    </row>
    <row r="104" spans="1:14" ht="15" customHeight="1" x14ac:dyDescent="0.2">
      <c r="A104" s="71" t="s">
        <v>33</v>
      </c>
      <c r="B104" s="13"/>
      <c r="C104" s="22">
        <v>0</v>
      </c>
      <c r="D104" s="13"/>
      <c r="E104" s="22">
        <v>0</v>
      </c>
      <c r="F104" s="13"/>
      <c r="G104" s="22">
        <v>0</v>
      </c>
      <c r="H104" s="13"/>
      <c r="I104" s="22">
        <v>0</v>
      </c>
      <c r="J104" s="13"/>
      <c r="K104" s="22">
        <v>0</v>
      </c>
      <c r="L104" s="13"/>
      <c r="M104" s="17">
        <f>SUM(C104,E104,G104,I104,K104)</f>
        <v>0</v>
      </c>
      <c r="N104" s="17">
        <f>M104</f>
        <v>0</v>
      </c>
    </row>
    <row r="105" spans="1:14" x14ac:dyDescent="0.2">
      <c r="A105" s="28"/>
      <c r="B105" s="13"/>
      <c r="C105" s="20"/>
      <c r="D105" s="13"/>
      <c r="E105" s="20"/>
      <c r="F105" s="13"/>
      <c r="G105" s="20"/>
      <c r="H105" s="13"/>
      <c r="I105" s="13"/>
      <c r="J105" s="13"/>
      <c r="K105" s="20"/>
      <c r="L105" s="13"/>
      <c r="M105" s="14"/>
      <c r="N105" s="14"/>
    </row>
    <row r="106" spans="1:14" ht="15.75" x14ac:dyDescent="0.25">
      <c r="A106" s="47" t="s">
        <v>34</v>
      </c>
      <c r="B106" s="18">
        <f>SUM(B99:B105)</f>
        <v>0</v>
      </c>
      <c r="C106" s="18">
        <f t="shared" ref="C106:L106" si="23">SUM(C99:C105)</f>
        <v>0</v>
      </c>
      <c r="D106" s="18">
        <f t="shared" si="23"/>
        <v>0</v>
      </c>
      <c r="E106" s="18">
        <f t="shared" si="23"/>
        <v>0</v>
      </c>
      <c r="F106" s="18">
        <f t="shared" si="23"/>
        <v>0</v>
      </c>
      <c r="G106" s="18">
        <f t="shared" si="23"/>
        <v>0</v>
      </c>
      <c r="H106" s="18">
        <f t="shared" si="23"/>
        <v>0</v>
      </c>
      <c r="I106" s="18">
        <f t="shared" si="23"/>
        <v>0</v>
      </c>
      <c r="J106" s="18">
        <f t="shared" si="23"/>
        <v>0</v>
      </c>
      <c r="K106" s="18">
        <f t="shared" si="23"/>
        <v>0</v>
      </c>
      <c r="L106" s="18">
        <f t="shared" si="23"/>
        <v>0</v>
      </c>
      <c r="M106" s="18">
        <f>SUM(C106,E106,G106,I106,K106)</f>
        <v>0</v>
      </c>
      <c r="N106" s="18">
        <f>SUM(L106,M106)</f>
        <v>0</v>
      </c>
    </row>
    <row r="107" spans="1:14" s="79" customFormat="1" x14ac:dyDescent="0.2">
      <c r="A107" s="75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</row>
    <row r="108" spans="1:14" s="79" customFormat="1" x14ac:dyDescent="0.2">
      <c r="A108" s="75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</row>
    <row r="109" spans="1:14" s="79" customFormat="1" x14ac:dyDescent="0.2">
      <c r="A109" s="75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</row>
    <row r="110" spans="1:14" s="79" customFormat="1" x14ac:dyDescent="0.2">
      <c r="A110" s="75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</row>
    <row r="111" spans="1:14" s="79" customFormat="1" x14ac:dyDescent="0.2">
      <c r="A111" s="75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</row>
    <row r="112" spans="1:14" s="79" customFormat="1" x14ac:dyDescent="0.2">
      <c r="A112" s="75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</row>
    <row r="113" spans="1:12" s="79" customFormat="1" x14ac:dyDescent="0.2">
      <c r="A113" s="75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</row>
    <row r="114" spans="1:12" s="79" customFormat="1" x14ac:dyDescent="0.2">
      <c r="A114" s="75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</row>
  </sheetData>
  <sheetProtection algorithmName="SHA-512" hashValue="6hSmfthTg4gCjvVo1EscCVfVqwoq5g1aeLw2ts8/lxztuKTIlyHHNKIANN6d5I3XXXsAfcRrlZuLj2fT4DPKsw==" saltValue="1ZGpPwD822nLJjngZko7Xg==" spinCount="100000" sheet="1" selectLockedCells="1"/>
  <conditionalFormatting sqref="A1:A106">
    <cfRule type="expression" dxfId="50" priority="1" stopIfTrue="1">
      <formula>CELL("Protect", A1)</formula>
    </cfRule>
  </conditionalFormatting>
  <conditionalFormatting sqref="B59:K59 H60:H75 I73:I75">
    <cfRule type="expression" dxfId="49" priority="652" stopIfTrue="1">
      <formula>CELL("Protect", B59)</formula>
    </cfRule>
  </conditionalFormatting>
  <conditionalFormatting sqref="B1:N50">
    <cfRule type="expression" dxfId="48" priority="83" stopIfTrue="1">
      <formula>CELL("Protect", B1)</formula>
    </cfRule>
  </conditionalFormatting>
  <conditionalFormatting sqref="B51:N55">
    <cfRule type="expression" dxfId="47" priority="548" stopIfTrue="1">
      <formula xml:space="preserve"> CELL("Protect",#REF!)</formula>
    </cfRule>
  </conditionalFormatting>
  <conditionalFormatting sqref="B56:N106">
    <cfRule type="expression" dxfId="46" priority="619" stopIfTrue="1">
      <formula>CELL("Protect", B56)</formula>
    </cfRule>
  </conditionalFormatting>
  <hyperlinks>
    <hyperlink ref="A20" r:id="rId1" display="  Graduate Student(s)(7.5%) Ph.D. GRA " xr:uid="{00000000-0004-0000-0100-000000000000}"/>
    <hyperlink ref="A58" r:id="rId2" xr:uid="{00000000-0004-0000-0100-000001000000}"/>
    <hyperlink ref="A75" r:id="rId3" xr:uid="{00000000-0004-0000-0100-000002000000}"/>
    <hyperlink ref="A61" r:id="rId4" xr:uid="{00000000-0004-0000-0100-000003000000}"/>
    <hyperlink ref="A19" r:id="rId5" display="  Graduate Student(s)(7.5%) M.S. GRA " xr:uid="{00000000-0004-0000-0100-000004000000}"/>
  </hyperlinks>
  <printOptions gridLines="1"/>
  <pageMargins left="0.56000000000000005" right="0.55000000000000004" top="0.31" bottom="0.24" header="0.17" footer="0.17"/>
  <pageSetup scale="36" orientation="landscape" horizontalDpi="4294967292" r:id="rId6"/>
  <headerFooter alignWithMargins="0">
    <oddHeader>&amp;L&amp;"System,Bold"&amp;12Budget Estimate</oddHeader>
    <oddFooter>&amp;C&amp;A&amp;R&amp;F       &amp;D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IU114"/>
  <sheetViews>
    <sheetView zoomScaleNormal="10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A2" sqref="A2"/>
    </sheetView>
  </sheetViews>
  <sheetFormatPr defaultColWidth="9.28515625" defaultRowHeight="12.75" x14ac:dyDescent="0.2"/>
  <cols>
    <col min="1" max="1" width="89.28515625" style="30" customWidth="1"/>
    <col min="2" max="11" width="13.28515625" style="46" customWidth="1"/>
    <col min="12" max="12" width="16.42578125" style="46" customWidth="1"/>
    <col min="13" max="13" width="13.28515625" style="30" customWidth="1"/>
    <col min="14" max="14" width="15.28515625" style="30" customWidth="1"/>
    <col min="15" max="16384" width="9.28515625" style="30"/>
  </cols>
  <sheetData>
    <row r="1" spans="1:14" x14ac:dyDescent="0.2">
      <c r="A1" s="47" t="s">
        <v>41</v>
      </c>
      <c r="B1" s="115"/>
    </row>
    <row r="2" spans="1:14" x14ac:dyDescent="0.2">
      <c r="A2" s="72" t="s">
        <v>40</v>
      </c>
      <c r="B2" s="31" t="s">
        <v>0</v>
      </c>
      <c r="C2" s="31" t="s">
        <v>1</v>
      </c>
      <c r="D2" s="31" t="s">
        <v>0</v>
      </c>
      <c r="E2" s="31" t="s">
        <v>1</v>
      </c>
      <c r="F2" s="31" t="s">
        <v>0</v>
      </c>
      <c r="G2" s="31" t="s">
        <v>1</v>
      </c>
      <c r="H2" s="31" t="s">
        <v>0</v>
      </c>
      <c r="I2" s="31" t="s">
        <v>1</v>
      </c>
      <c r="J2" s="31" t="s">
        <v>0</v>
      </c>
      <c r="K2" s="31" t="s">
        <v>1</v>
      </c>
      <c r="L2" s="31" t="s">
        <v>2</v>
      </c>
      <c r="M2" s="31" t="s">
        <v>2</v>
      </c>
      <c r="N2" s="31" t="s">
        <v>2</v>
      </c>
    </row>
    <row r="3" spans="1:14" x14ac:dyDescent="0.2">
      <c r="A3" s="72" t="s">
        <v>3</v>
      </c>
      <c r="B3" s="31" t="s">
        <v>4</v>
      </c>
      <c r="C3" s="31" t="s">
        <v>5</v>
      </c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1" t="s">
        <v>5</v>
      </c>
      <c r="J3" s="31" t="s">
        <v>4</v>
      </c>
      <c r="K3" s="31" t="s">
        <v>5</v>
      </c>
      <c r="L3" s="31" t="s">
        <v>0</v>
      </c>
      <c r="M3" s="31" t="s">
        <v>1</v>
      </c>
      <c r="N3" s="31" t="s">
        <v>6</v>
      </c>
    </row>
    <row r="4" spans="1:14" ht="15" customHeight="1" x14ac:dyDescent="0.2">
      <c r="A4" s="72" t="s">
        <v>36</v>
      </c>
      <c r="B4" s="55" t="s">
        <v>7</v>
      </c>
      <c r="C4" s="55" t="s">
        <v>7</v>
      </c>
      <c r="D4" s="55" t="s">
        <v>8</v>
      </c>
      <c r="E4" s="55" t="s">
        <v>8</v>
      </c>
      <c r="F4" s="55" t="s">
        <v>9</v>
      </c>
      <c r="G4" s="55" t="s">
        <v>9</v>
      </c>
      <c r="H4" s="55" t="s">
        <v>10</v>
      </c>
      <c r="I4" s="55" t="s">
        <v>10</v>
      </c>
      <c r="J4" s="55" t="s">
        <v>11</v>
      </c>
      <c r="K4" s="55" t="s">
        <v>11</v>
      </c>
      <c r="L4" s="55" t="s">
        <v>4</v>
      </c>
      <c r="M4" s="55" t="s">
        <v>5</v>
      </c>
      <c r="N4" s="55" t="s">
        <v>12</v>
      </c>
    </row>
    <row r="5" spans="1:14" ht="14.25" customHeight="1" x14ac:dyDescent="0.2">
      <c r="A5" s="72" t="s">
        <v>13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4.25" customHeight="1" x14ac:dyDescent="0.2">
      <c r="A6" s="72" t="s">
        <v>37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14.25" customHeight="1" x14ac:dyDescent="0.2">
      <c r="A7" s="72" t="s">
        <v>38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x14ac:dyDescent="0.2">
      <c r="A8" s="47" t="s">
        <v>14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4" ht="15" x14ac:dyDescent="0.2">
      <c r="A9" s="111" t="s">
        <v>93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7">
        <f t="shared" ref="L9:M31" si="0">SUM(B9,D9,F9,H9,J9)</f>
        <v>0</v>
      </c>
      <c r="M9" s="57">
        <f t="shared" si="0"/>
        <v>0</v>
      </c>
      <c r="N9" s="57">
        <f t="shared" ref="N9:N33" si="1">SUM(L9,M9)</f>
        <v>0</v>
      </c>
    </row>
    <row r="10" spans="1:14" ht="15" x14ac:dyDescent="0.2">
      <c r="A10" s="111" t="s">
        <v>94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7">
        <f t="shared" si="0"/>
        <v>0</v>
      </c>
      <c r="M10" s="57">
        <f t="shared" si="0"/>
        <v>0</v>
      </c>
      <c r="N10" s="57">
        <f t="shared" si="1"/>
        <v>0</v>
      </c>
    </row>
    <row r="11" spans="1:14" ht="15" x14ac:dyDescent="0.2">
      <c r="A11" s="111" t="s">
        <v>93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7">
        <f t="shared" si="0"/>
        <v>0</v>
      </c>
      <c r="M11" s="57">
        <f t="shared" si="0"/>
        <v>0</v>
      </c>
      <c r="N11" s="57">
        <f t="shared" si="1"/>
        <v>0</v>
      </c>
    </row>
    <row r="12" spans="1:14" ht="15" x14ac:dyDescent="0.2">
      <c r="A12" s="111" t="s">
        <v>94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7">
        <f t="shared" si="0"/>
        <v>0</v>
      </c>
      <c r="M12" s="57">
        <f t="shared" si="0"/>
        <v>0</v>
      </c>
      <c r="N12" s="57">
        <f t="shared" si="1"/>
        <v>0</v>
      </c>
    </row>
    <row r="13" spans="1:14" ht="15" x14ac:dyDescent="0.2">
      <c r="A13" s="111" t="s">
        <v>93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7">
        <f t="shared" si="0"/>
        <v>0</v>
      </c>
      <c r="M13" s="57">
        <f t="shared" si="0"/>
        <v>0</v>
      </c>
      <c r="N13" s="57">
        <f t="shared" si="1"/>
        <v>0</v>
      </c>
    </row>
    <row r="14" spans="1:14" ht="15" x14ac:dyDescent="0.2">
      <c r="A14" s="111" t="s">
        <v>94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7">
        <f t="shared" si="0"/>
        <v>0</v>
      </c>
      <c r="M14" s="57">
        <f t="shared" si="0"/>
        <v>0</v>
      </c>
      <c r="N14" s="57">
        <f t="shared" si="1"/>
        <v>0</v>
      </c>
    </row>
    <row r="15" spans="1:14" ht="15" x14ac:dyDescent="0.2">
      <c r="A15" s="111" t="s">
        <v>93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7">
        <f t="shared" si="0"/>
        <v>0</v>
      </c>
      <c r="M15" s="57">
        <f t="shared" si="0"/>
        <v>0</v>
      </c>
      <c r="N15" s="57">
        <f t="shared" si="1"/>
        <v>0</v>
      </c>
    </row>
    <row r="16" spans="1:14" ht="15" x14ac:dyDescent="0.2">
      <c r="A16" s="111" t="s">
        <v>94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7">
        <f t="shared" si="0"/>
        <v>0</v>
      </c>
      <c r="M16" s="57">
        <f t="shared" si="0"/>
        <v>0</v>
      </c>
      <c r="N16" s="57">
        <f t="shared" si="1"/>
        <v>0</v>
      </c>
    </row>
    <row r="17" spans="1:14" ht="15" x14ac:dyDescent="0.2">
      <c r="A17" s="111" t="s">
        <v>93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7">
        <f>SUM(B17,D17,F17,H17,J17)</f>
        <v>0</v>
      </c>
      <c r="M17" s="57">
        <f>SUM(C17,E17,G17,I17,K17)</f>
        <v>0</v>
      </c>
      <c r="N17" s="57">
        <f>SUM(L17,M17)</f>
        <v>0</v>
      </c>
    </row>
    <row r="18" spans="1:14" ht="15" x14ac:dyDescent="0.2">
      <c r="A18" s="111" t="s">
        <v>94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7">
        <f>SUM(B18,D18,F18,H18,J18)</f>
        <v>0</v>
      </c>
      <c r="M18" s="57">
        <f>SUM(C18,E18,G18,I18,K18)</f>
        <v>0</v>
      </c>
      <c r="N18" s="57">
        <f>SUM(L18,M18)</f>
        <v>0</v>
      </c>
    </row>
    <row r="19" spans="1:14" ht="15" x14ac:dyDescent="0.2">
      <c r="A19" s="71" t="s">
        <v>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7">
        <f t="shared" si="0"/>
        <v>0</v>
      </c>
      <c r="M19" s="57">
        <f t="shared" si="0"/>
        <v>0</v>
      </c>
      <c r="N19" s="57">
        <f t="shared" si="1"/>
        <v>0</v>
      </c>
    </row>
    <row r="20" spans="1:14" ht="15" x14ac:dyDescent="0.2">
      <c r="A20" s="71" t="s">
        <v>97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7">
        <f t="shared" si="0"/>
        <v>0</v>
      </c>
      <c r="M20" s="57">
        <f t="shared" si="0"/>
        <v>0</v>
      </c>
      <c r="N20" s="57">
        <f t="shared" si="1"/>
        <v>0</v>
      </c>
    </row>
    <row r="21" spans="1:14" ht="15" x14ac:dyDescent="0.2">
      <c r="A21" s="75" t="s">
        <v>92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7">
        <f t="shared" si="0"/>
        <v>0</v>
      </c>
      <c r="M21" s="57">
        <f t="shared" si="0"/>
        <v>0</v>
      </c>
      <c r="N21" s="57">
        <f t="shared" si="1"/>
        <v>0</v>
      </c>
    </row>
    <row r="22" spans="1:14" ht="15" x14ac:dyDescent="0.2">
      <c r="A22" s="75" t="s">
        <v>92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7">
        <f t="shared" si="0"/>
        <v>0</v>
      </c>
      <c r="M22" s="57">
        <f t="shared" si="0"/>
        <v>0</v>
      </c>
      <c r="N22" s="57">
        <f t="shared" si="1"/>
        <v>0</v>
      </c>
    </row>
    <row r="23" spans="1:14" ht="15" x14ac:dyDescent="0.2">
      <c r="A23" s="75" t="s">
        <v>92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7">
        <f t="shared" si="0"/>
        <v>0</v>
      </c>
      <c r="M23" s="57">
        <f t="shared" si="0"/>
        <v>0</v>
      </c>
      <c r="N23" s="57">
        <f t="shared" si="1"/>
        <v>0</v>
      </c>
    </row>
    <row r="24" spans="1:14" ht="15" x14ac:dyDescent="0.2">
      <c r="A24" s="75" t="s">
        <v>92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7">
        <f t="shared" si="0"/>
        <v>0</v>
      </c>
      <c r="M24" s="57">
        <f t="shared" si="0"/>
        <v>0</v>
      </c>
      <c r="N24" s="57">
        <f t="shared" si="1"/>
        <v>0</v>
      </c>
    </row>
    <row r="25" spans="1:14" ht="15" x14ac:dyDescent="0.2">
      <c r="A25" s="75" t="s">
        <v>92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7">
        <f t="shared" si="0"/>
        <v>0</v>
      </c>
      <c r="M25" s="57">
        <f t="shared" si="0"/>
        <v>0</v>
      </c>
      <c r="N25" s="57">
        <f t="shared" si="1"/>
        <v>0</v>
      </c>
    </row>
    <row r="26" spans="1:14" ht="15" x14ac:dyDescent="0.2">
      <c r="A26" s="75" t="s">
        <v>92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7">
        <f t="shared" si="0"/>
        <v>0</v>
      </c>
      <c r="M26" s="57">
        <f t="shared" si="0"/>
        <v>0</v>
      </c>
      <c r="N26" s="57">
        <f t="shared" si="1"/>
        <v>0</v>
      </c>
    </row>
    <row r="27" spans="1:14" ht="15" x14ac:dyDescent="0.2">
      <c r="A27" s="75" t="s">
        <v>92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7">
        <f t="shared" si="0"/>
        <v>0</v>
      </c>
      <c r="M27" s="57">
        <f t="shared" si="0"/>
        <v>0</v>
      </c>
      <c r="N27" s="57">
        <f t="shared" si="1"/>
        <v>0</v>
      </c>
    </row>
    <row r="28" spans="1:14" ht="15" x14ac:dyDescent="0.2">
      <c r="A28" s="75" t="s">
        <v>92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7">
        <f t="shared" si="0"/>
        <v>0</v>
      </c>
      <c r="M28" s="57">
        <f t="shared" si="0"/>
        <v>0</v>
      </c>
      <c r="N28" s="57">
        <f t="shared" si="1"/>
        <v>0</v>
      </c>
    </row>
    <row r="29" spans="1:14" ht="15" x14ac:dyDescent="0.2">
      <c r="A29" s="75" t="s">
        <v>92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7">
        <f t="shared" si="0"/>
        <v>0</v>
      </c>
      <c r="M29" s="57">
        <f t="shared" si="0"/>
        <v>0</v>
      </c>
      <c r="N29" s="57">
        <f t="shared" si="1"/>
        <v>0</v>
      </c>
    </row>
    <row r="30" spans="1:14" ht="15" x14ac:dyDescent="0.2">
      <c r="A30" s="75" t="s">
        <v>92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7">
        <f t="shared" si="0"/>
        <v>0</v>
      </c>
      <c r="M30" s="57">
        <f t="shared" si="0"/>
        <v>0</v>
      </c>
      <c r="N30" s="57">
        <f t="shared" si="1"/>
        <v>0</v>
      </c>
    </row>
    <row r="31" spans="1:14" ht="15" x14ac:dyDescent="0.2">
      <c r="A31" s="75" t="s">
        <v>95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7">
        <f t="shared" si="0"/>
        <v>0</v>
      </c>
      <c r="M31" s="57">
        <f t="shared" si="0"/>
        <v>0</v>
      </c>
      <c r="N31" s="57">
        <f t="shared" si="1"/>
        <v>0</v>
      </c>
    </row>
    <row r="32" spans="1:14" ht="15" x14ac:dyDescent="0.2">
      <c r="A32" s="71" t="s">
        <v>39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7">
        <f>SUM(B32,D32,F32,H32,J32)</f>
        <v>0</v>
      </c>
      <c r="M32" s="57">
        <f>SUM(C32,E32,G32,I32,K32)</f>
        <v>0</v>
      </c>
      <c r="N32" s="57">
        <f t="shared" si="1"/>
        <v>0</v>
      </c>
    </row>
    <row r="33" spans="1:255" ht="15" x14ac:dyDescent="0.2">
      <c r="A33" s="71" t="s">
        <v>15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7">
        <f>SUM(B33,D33,F33,H33,J33)</f>
        <v>0</v>
      </c>
      <c r="M33" s="57">
        <f>SUM(C33,E33,G33,I33,K33)</f>
        <v>0</v>
      </c>
      <c r="N33" s="57">
        <f t="shared" si="1"/>
        <v>0</v>
      </c>
    </row>
    <row r="34" spans="1:255" ht="15.75" x14ac:dyDescent="0.25">
      <c r="A34" s="28" t="s">
        <v>16</v>
      </c>
      <c r="B34" s="58">
        <f t="shared" ref="B34:N34" si="2">SUM(B9:B33)</f>
        <v>0</v>
      </c>
      <c r="C34" s="58">
        <f t="shared" si="2"/>
        <v>0</v>
      </c>
      <c r="D34" s="58">
        <f t="shared" si="2"/>
        <v>0</v>
      </c>
      <c r="E34" s="58">
        <f t="shared" si="2"/>
        <v>0</v>
      </c>
      <c r="F34" s="58">
        <f>SUM(F9:F33)</f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  <c r="J34" s="58">
        <f>SUM(J9:J33)</f>
        <v>0</v>
      </c>
      <c r="K34" s="58">
        <f>SUM(K9:K33)</f>
        <v>0</v>
      </c>
      <c r="L34" s="58">
        <f t="shared" si="2"/>
        <v>0</v>
      </c>
      <c r="M34" s="58">
        <f t="shared" si="2"/>
        <v>0</v>
      </c>
      <c r="N34" s="58">
        <f t="shared" si="2"/>
        <v>0</v>
      </c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</row>
    <row r="35" spans="1:255" ht="15" x14ac:dyDescent="0.2">
      <c r="A35" s="2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36"/>
      <c r="N35" s="36"/>
    </row>
    <row r="36" spans="1:255" ht="15" x14ac:dyDescent="0.2">
      <c r="A36" s="47" t="s">
        <v>17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36"/>
      <c r="N36" s="36"/>
    </row>
    <row r="37" spans="1:255" ht="15" x14ac:dyDescent="0.2">
      <c r="A37" s="28" t="str">
        <f>Master!A37</f>
        <v xml:space="preserve">  Temporary (10.1%)</v>
      </c>
      <c r="B37" s="57">
        <f>Master!B37*B31</f>
        <v>0</v>
      </c>
      <c r="C37" s="57">
        <f>Master!B37*C31</f>
        <v>0</v>
      </c>
      <c r="D37" s="57">
        <f>Master!B37*D31</f>
        <v>0</v>
      </c>
      <c r="E37" s="57">
        <f>Master!B37*E31</f>
        <v>0</v>
      </c>
      <c r="F37" s="57">
        <f>Master!B37*F31</f>
        <v>0</v>
      </c>
      <c r="G37" s="57">
        <f>Master!B37*G31</f>
        <v>0</v>
      </c>
      <c r="H37" s="57">
        <f>Master!B37*H31</f>
        <v>0</v>
      </c>
      <c r="I37" s="57">
        <f>Master!B37*I31</f>
        <v>0</v>
      </c>
      <c r="J37" s="57">
        <f>Master!B37*J31</f>
        <v>0</v>
      </c>
      <c r="K37" s="57">
        <f>Master!B37*K31</f>
        <v>0</v>
      </c>
      <c r="L37" s="57">
        <f t="shared" ref="L37:M41" si="3">SUM(B37,D37,F37,H37,J37)</f>
        <v>0</v>
      </c>
      <c r="M37" s="57">
        <f t="shared" si="3"/>
        <v>0</v>
      </c>
      <c r="N37" s="57">
        <f>SUM(L37,M37)</f>
        <v>0</v>
      </c>
    </row>
    <row r="38" spans="1:255" ht="15" x14ac:dyDescent="0.2">
      <c r="A38" s="28" t="str">
        <f>Master!A38</f>
        <v xml:space="preserve">  Faculty Academic and Other (38.6%)</v>
      </c>
      <c r="B38" s="57">
        <f>Master!B38*SUM(B10,B12,B14,B16,B18,B21:B30)</f>
        <v>0</v>
      </c>
      <c r="C38" s="57">
        <f>Master!B38*SUM(C10,C12,C14,C16,C18,C21:C30)</f>
        <v>0</v>
      </c>
      <c r="D38" s="57">
        <f>Master!B38*SUM(D10,D12,D14,D16,D18,D21:D30)</f>
        <v>0</v>
      </c>
      <c r="E38" s="57">
        <f>Master!B38*SUM(E10,E12,E14,E16,E18,E21:E30)</f>
        <v>0</v>
      </c>
      <c r="F38" s="57">
        <f>Master!B38*SUM(F10,F12,F14,F16,F18,F21:F30)</f>
        <v>0</v>
      </c>
      <c r="G38" s="57">
        <f>Master!B38*SUM(G10,G12,G14,G16,G18,G21:G30)</f>
        <v>0</v>
      </c>
      <c r="H38" s="57">
        <f>Master!B38*SUM(H10,H12,H14,H16,H18,H21:H30)</f>
        <v>0</v>
      </c>
      <c r="I38" s="57">
        <f>Master!B38*SUM(I10,I12,I14,I16,I18,I21:I30)</f>
        <v>0</v>
      </c>
      <c r="J38" s="57">
        <f>Master!B38*SUM(J10,J12,J14,J16,J18,J21:J30)</f>
        <v>0</v>
      </c>
      <c r="K38" s="57">
        <f>Master!B38*SUM(K10,K12,K14,K16,K18,K21:K30)</f>
        <v>0</v>
      </c>
      <c r="L38" s="57">
        <f t="shared" si="3"/>
        <v>0</v>
      </c>
      <c r="M38" s="57">
        <f t="shared" si="3"/>
        <v>0</v>
      </c>
      <c r="N38" s="57">
        <f>SUM(L38,M38)</f>
        <v>0</v>
      </c>
    </row>
    <row r="39" spans="1:255" ht="15" x14ac:dyDescent="0.2">
      <c r="A39" s="28" t="str">
        <f>Master!A39</f>
        <v xml:space="preserve">  Faculty Summer  (19.4%)</v>
      </c>
      <c r="B39" s="57">
        <f>Master!B39*SUM(B9,B11,B13,B15,B17)</f>
        <v>0</v>
      </c>
      <c r="C39" s="57">
        <f>Master!B39*SUM(C9,C11,C13,C15,C17)</f>
        <v>0</v>
      </c>
      <c r="D39" s="57">
        <f>Master!B39*SUM(D9,D11,D13,D15,D17)</f>
        <v>0</v>
      </c>
      <c r="E39" s="57">
        <f>Master!B39*SUM(E9,E11,E13,E15,E17)</f>
        <v>0</v>
      </c>
      <c r="F39" s="57">
        <f>Master!B39*SUM(F9,F11,F13,F15,F17)</f>
        <v>0</v>
      </c>
      <c r="G39" s="57">
        <f>Master!B39*SUM(G9,G11,G13,G15,G17)</f>
        <v>0</v>
      </c>
      <c r="H39" s="57">
        <f>Master!B39*SUM(H9,H11,H13,H15,H17)</f>
        <v>0</v>
      </c>
      <c r="I39" s="57">
        <f>Master!B39*SUM(I9,I11,I13,I15,I17)</f>
        <v>0</v>
      </c>
      <c r="J39" s="57">
        <f>Master!B39*SUM(J9,J11,J13,J15,J17)</f>
        <v>0</v>
      </c>
      <c r="K39" s="57">
        <f>Master!B39*SUM(K9,K11,K13,K15,K17)</f>
        <v>0</v>
      </c>
      <c r="L39" s="57">
        <f t="shared" si="3"/>
        <v>0</v>
      </c>
      <c r="M39" s="57">
        <f t="shared" si="3"/>
        <v>0</v>
      </c>
      <c r="N39" s="57">
        <f>SUM(L39,M39)</f>
        <v>0</v>
      </c>
    </row>
    <row r="40" spans="1:255" ht="15" x14ac:dyDescent="0.2">
      <c r="A40" s="28" t="str">
        <f>Master!A40</f>
        <v xml:space="preserve">  Graduate Students (14.7%)</v>
      </c>
      <c r="B40" s="57">
        <f>Master!B40*SUM(B19,B20)</f>
        <v>0</v>
      </c>
      <c r="C40" s="57">
        <f>Master!B40*SUM(C19,C20)</f>
        <v>0</v>
      </c>
      <c r="D40" s="57">
        <f>Master!B40*SUM(D19,D20)</f>
        <v>0</v>
      </c>
      <c r="E40" s="57">
        <f>Master!B40*SUM(E19,E20)</f>
        <v>0</v>
      </c>
      <c r="F40" s="57">
        <f>Master!B40*SUM(F19,F20)</f>
        <v>0</v>
      </c>
      <c r="G40" s="57">
        <f>Master!B40*SUM(G19,G20)</f>
        <v>0</v>
      </c>
      <c r="H40" s="57">
        <f>Master!B40*SUM(H19,H20)</f>
        <v>0</v>
      </c>
      <c r="I40" s="57">
        <f>Master!B40*SUM(I19,I20)</f>
        <v>0</v>
      </c>
      <c r="J40" s="57">
        <f>Master!B40*SUM(J19,J20)</f>
        <v>0</v>
      </c>
      <c r="K40" s="57">
        <f>Master!B40*SUM(K19,K20)</f>
        <v>0</v>
      </c>
      <c r="L40" s="57">
        <f>SUM(B40,D40,F40,H40,J40)</f>
        <v>0</v>
      </c>
      <c r="M40" s="57">
        <f>SUM(C40,E40,G40,I40,K40)</f>
        <v>0</v>
      </c>
      <c r="N40" s="57">
        <f>SUM(L40,M40)</f>
        <v>0</v>
      </c>
    </row>
    <row r="41" spans="1:255" ht="15.75" x14ac:dyDescent="0.25">
      <c r="A41" s="28" t="s">
        <v>18</v>
      </c>
      <c r="B41" s="58">
        <f>SUM(B37:B40)</f>
        <v>0</v>
      </c>
      <c r="C41" s="58">
        <f>SUM(C37:C40)</f>
        <v>0</v>
      </c>
      <c r="D41" s="58">
        <f t="shared" ref="D41:K41" si="4">SUM(D37:D40)</f>
        <v>0</v>
      </c>
      <c r="E41" s="58">
        <f t="shared" si="4"/>
        <v>0</v>
      </c>
      <c r="F41" s="58">
        <f t="shared" si="4"/>
        <v>0</v>
      </c>
      <c r="G41" s="58">
        <f t="shared" si="4"/>
        <v>0</v>
      </c>
      <c r="H41" s="58">
        <f t="shared" si="4"/>
        <v>0</v>
      </c>
      <c r="I41" s="58">
        <f t="shared" si="4"/>
        <v>0</v>
      </c>
      <c r="J41" s="58">
        <f t="shared" si="4"/>
        <v>0</v>
      </c>
      <c r="K41" s="58">
        <f t="shared" si="4"/>
        <v>0</v>
      </c>
      <c r="L41" s="58">
        <f t="shared" si="3"/>
        <v>0</v>
      </c>
      <c r="M41" s="58">
        <f t="shared" si="3"/>
        <v>0</v>
      </c>
      <c r="N41" s="58">
        <f>SUM(L41,M41)</f>
        <v>0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</row>
    <row r="42" spans="1:255" ht="15.75" x14ac:dyDescent="0.25">
      <c r="A42" s="2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</row>
    <row r="43" spans="1:255" ht="15.75" x14ac:dyDescent="0.25">
      <c r="A43" s="47" t="s">
        <v>19</v>
      </c>
      <c r="B43" s="58">
        <f>SUM(B34,B41)</f>
        <v>0</v>
      </c>
      <c r="C43" s="58">
        <f t="shared" ref="C43:I43" si="5">SUM(C34,C41)</f>
        <v>0</v>
      </c>
      <c r="D43" s="58">
        <f t="shared" si="5"/>
        <v>0</v>
      </c>
      <c r="E43" s="58">
        <f t="shared" si="5"/>
        <v>0</v>
      </c>
      <c r="F43" s="58">
        <f t="shared" si="5"/>
        <v>0</v>
      </c>
      <c r="G43" s="58">
        <f t="shared" si="5"/>
        <v>0</v>
      </c>
      <c r="H43" s="58">
        <f t="shared" si="5"/>
        <v>0</v>
      </c>
      <c r="I43" s="58">
        <f t="shared" si="5"/>
        <v>0</v>
      </c>
      <c r="J43" s="58">
        <f>SUM(J34,J41)</f>
        <v>0</v>
      </c>
      <c r="K43" s="58">
        <f>SUM(K34,K41)</f>
        <v>0</v>
      </c>
      <c r="L43" s="58">
        <f>SUM(B43,D43,F43,H43,J43)</f>
        <v>0</v>
      </c>
      <c r="M43" s="58">
        <f>SUM(C43,E43,G43,I43,K43)</f>
        <v>0</v>
      </c>
      <c r="N43" s="58">
        <f>SUM(L43,M43)</f>
        <v>0</v>
      </c>
    </row>
    <row r="44" spans="1:255" ht="15.75" x14ac:dyDescent="0.25">
      <c r="A44" s="2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255" ht="15" x14ac:dyDescent="0.2">
      <c r="A45" s="74" t="s">
        <v>101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7">
        <f>SUM(B45,D45,F45,H45,J45)</f>
        <v>0</v>
      </c>
      <c r="M45" s="57">
        <f>SUM(C45,E45,G45,I45,K45)</f>
        <v>0</v>
      </c>
      <c r="N45" s="57">
        <f>SUM(L45,M45)</f>
        <v>0</v>
      </c>
    </row>
    <row r="46" spans="1:255" ht="15" x14ac:dyDescent="0.2">
      <c r="A46" s="74" t="s">
        <v>102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7">
        <f>SUM(B46,D46,F46,H46,J46)</f>
        <v>0</v>
      </c>
      <c r="M46" s="57">
        <f>SUM(C46,E46,G46,I46,K46)</f>
        <v>0</v>
      </c>
      <c r="N46" s="57">
        <f>SUM(L46,M46)</f>
        <v>0</v>
      </c>
    </row>
    <row r="47" spans="1:255" ht="15" x14ac:dyDescent="0.2">
      <c r="A47" s="28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1:255" ht="15" x14ac:dyDescent="0.2">
      <c r="A48" s="74" t="s">
        <v>54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7">
        <f>SUM(B48,D48,F48,H48,J48)</f>
        <v>0</v>
      </c>
      <c r="M48" s="57">
        <f>SUM(C48,E48,G48,I48,K48)</f>
        <v>0</v>
      </c>
      <c r="N48" s="57">
        <f>SUM(L48,M48)</f>
        <v>0</v>
      </c>
    </row>
    <row r="49" spans="1:14" ht="15" x14ac:dyDescent="0.2">
      <c r="A49" s="74" t="s">
        <v>20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7">
        <f>SUM(B49,D49,F49,H49,J49)</f>
        <v>0</v>
      </c>
      <c r="M49" s="57">
        <f>SUM(C49,E49,G49,I49,K49)</f>
        <v>0</v>
      </c>
      <c r="N49" s="57">
        <f>SUM(L49,M49)</f>
        <v>0</v>
      </c>
    </row>
    <row r="50" spans="1:14" ht="15" x14ac:dyDescent="0.2">
      <c r="A50" s="28"/>
      <c r="B50" s="62"/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57"/>
      <c r="N50" s="57"/>
    </row>
    <row r="51" spans="1:14" ht="15.75" x14ac:dyDescent="0.25">
      <c r="A51" s="47" t="s">
        <v>55</v>
      </c>
      <c r="B51" s="61"/>
      <c r="C51" s="58"/>
      <c r="D51" s="58"/>
      <c r="E51" s="58"/>
      <c r="F51" s="58"/>
      <c r="G51" s="58"/>
      <c r="H51" s="58"/>
      <c r="I51" s="58"/>
      <c r="J51" s="58"/>
      <c r="K51" s="58"/>
      <c r="L51" s="57"/>
      <c r="M51" s="57"/>
      <c r="N51" s="57"/>
    </row>
    <row r="52" spans="1:14" ht="15" x14ac:dyDescent="0.2">
      <c r="A52" s="71" t="s">
        <v>56</v>
      </c>
      <c r="B52" s="62">
        <v>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57">
        <f>SUM(B52,D52,F52,H52,J52)</f>
        <v>0</v>
      </c>
      <c r="M52" s="57">
        <f t="shared" ref="L52:M55" si="6">SUM(C52,E52,G52,I52,K52)</f>
        <v>0</v>
      </c>
      <c r="N52" s="57">
        <f>SUM(L52,M52)</f>
        <v>0</v>
      </c>
    </row>
    <row r="53" spans="1:14" ht="15" x14ac:dyDescent="0.2">
      <c r="A53" s="71" t="s">
        <v>57</v>
      </c>
      <c r="B53" s="62">
        <v>0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57">
        <f t="shared" si="6"/>
        <v>0</v>
      </c>
      <c r="M53" s="57">
        <f t="shared" si="6"/>
        <v>0</v>
      </c>
      <c r="N53" s="57">
        <f>SUM(L53,M53)</f>
        <v>0</v>
      </c>
    </row>
    <row r="54" spans="1:14" ht="15" x14ac:dyDescent="0.2">
      <c r="A54" s="71" t="s">
        <v>58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57">
        <f t="shared" si="6"/>
        <v>0</v>
      </c>
      <c r="M54" s="57">
        <f t="shared" si="6"/>
        <v>0</v>
      </c>
      <c r="N54" s="57">
        <f>SUM(L54,M54)</f>
        <v>0</v>
      </c>
    </row>
    <row r="55" spans="1:14" ht="15" x14ac:dyDescent="0.2">
      <c r="A55" s="71" t="s">
        <v>59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57">
        <f t="shared" si="6"/>
        <v>0</v>
      </c>
      <c r="M55" s="57">
        <f t="shared" si="6"/>
        <v>0</v>
      </c>
      <c r="N55" s="57">
        <f>SUM(L55,M55)</f>
        <v>0</v>
      </c>
    </row>
    <row r="56" spans="1:14" ht="15.75" x14ac:dyDescent="0.25">
      <c r="A56" s="2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ht="15" x14ac:dyDescent="0.2">
      <c r="A57" s="47" t="s">
        <v>21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36"/>
      <c r="N57" s="36"/>
    </row>
    <row r="58" spans="1:14" ht="15" x14ac:dyDescent="0.2">
      <c r="A58" s="71" t="s">
        <v>22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7">
        <f t="shared" ref="L58:M60" si="7">SUM(B58,D58,F58,H58,J58)</f>
        <v>0</v>
      </c>
      <c r="M58" s="57">
        <f t="shared" si="7"/>
        <v>0</v>
      </c>
      <c r="N58" s="57">
        <f>SUM(L58,M58)</f>
        <v>0</v>
      </c>
    </row>
    <row r="59" spans="1:14" ht="15" x14ac:dyDescent="0.2">
      <c r="A59" s="71" t="s">
        <v>23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7">
        <f t="shared" si="7"/>
        <v>0</v>
      </c>
      <c r="M59" s="57">
        <f t="shared" si="7"/>
        <v>0</v>
      </c>
      <c r="N59" s="57">
        <f>SUM(L59,M59)</f>
        <v>0</v>
      </c>
    </row>
    <row r="60" spans="1:14" ht="15" x14ac:dyDescent="0.2">
      <c r="A60" s="71" t="s">
        <v>24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7">
        <f t="shared" si="7"/>
        <v>0</v>
      </c>
      <c r="M60" s="57">
        <f t="shared" si="7"/>
        <v>0</v>
      </c>
      <c r="N60" s="57">
        <f>SUM(L60,M60)</f>
        <v>0</v>
      </c>
    </row>
    <row r="61" spans="1:14" ht="15" x14ac:dyDescent="0.2">
      <c r="A61" s="71" t="s">
        <v>52</v>
      </c>
      <c r="B61" s="56">
        <v>0</v>
      </c>
      <c r="C61" s="33"/>
      <c r="D61" s="56">
        <v>0</v>
      </c>
      <c r="E61" s="33"/>
      <c r="F61" s="56">
        <v>0</v>
      </c>
      <c r="G61" s="33"/>
      <c r="H61" s="56">
        <v>0</v>
      </c>
      <c r="I61" s="33"/>
      <c r="J61" s="56">
        <v>0</v>
      </c>
      <c r="K61" s="33"/>
      <c r="L61" s="57">
        <f>SUM(B61,D61,F61,H61,J61)</f>
        <v>0</v>
      </c>
      <c r="M61" s="57"/>
      <c r="N61" s="57">
        <f>L61</f>
        <v>0</v>
      </c>
    </row>
    <row r="62" spans="1:14" ht="15" x14ac:dyDescent="0.2">
      <c r="A62" s="71" t="s">
        <v>53</v>
      </c>
      <c r="B62" s="56">
        <v>0</v>
      </c>
      <c r="C62" s="33"/>
      <c r="D62" s="56">
        <v>0</v>
      </c>
      <c r="E62" s="33"/>
      <c r="F62" s="56">
        <v>0</v>
      </c>
      <c r="G62" s="33"/>
      <c r="H62" s="56">
        <v>0</v>
      </c>
      <c r="I62" s="33"/>
      <c r="J62" s="56">
        <v>0</v>
      </c>
      <c r="K62" s="33"/>
      <c r="L62" s="57">
        <f>SUM(B62,D62,F62,H62,J62)</f>
        <v>0</v>
      </c>
      <c r="M62" s="57"/>
      <c r="N62" s="57">
        <f>L62</f>
        <v>0</v>
      </c>
    </row>
    <row r="63" spans="1:14" ht="15" x14ac:dyDescent="0.2">
      <c r="A63" s="71" t="s">
        <v>52</v>
      </c>
      <c r="B63" s="56">
        <v>0</v>
      </c>
      <c r="C63" s="33"/>
      <c r="D63" s="56">
        <v>0</v>
      </c>
      <c r="E63" s="33"/>
      <c r="F63" s="56">
        <v>0</v>
      </c>
      <c r="G63" s="33"/>
      <c r="H63" s="56">
        <v>0</v>
      </c>
      <c r="I63" s="33"/>
      <c r="J63" s="56">
        <v>0</v>
      </c>
      <c r="K63" s="33"/>
      <c r="L63" s="57">
        <f>SUM(B63,D63,F63,H63,J63)</f>
        <v>0</v>
      </c>
      <c r="M63" s="57"/>
      <c r="N63" s="57">
        <f>L63</f>
        <v>0</v>
      </c>
    </row>
    <row r="64" spans="1:14" ht="15" x14ac:dyDescent="0.2">
      <c r="A64" s="71" t="s">
        <v>53</v>
      </c>
      <c r="B64" s="56">
        <v>0</v>
      </c>
      <c r="C64" s="33"/>
      <c r="D64" s="56">
        <v>0</v>
      </c>
      <c r="E64" s="33"/>
      <c r="F64" s="56">
        <v>0</v>
      </c>
      <c r="G64" s="33"/>
      <c r="H64" s="56">
        <v>0</v>
      </c>
      <c r="I64" s="33"/>
      <c r="J64" s="56">
        <v>0</v>
      </c>
      <c r="K64" s="33"/>
      <c r="L64" s="57">
        <f>SUM(B64,D64,F64,H64,J64)</f>
        <v>0</v>
      </c>
      <c r="M64" s="57"/>
      <c r="N64" s="57">
        <f>L64</f>
        <v>0</v>
      </c>
    </row>
    <row r="65" spans="1:255" ht="15" x14ac:dyDescent="0.2">
      <c r="A65" s="71" t="s">
        <v>52</v>
      </c>
      <c r="B65" s="56">
        <v>0</v>
      </c>
      <c r="C65" s="33"/>
      <c r="D65" s="56">
        <v>0</v>
      </c>
      <c r="E65" s="33"/>
      <c r="F65" s="56">
        <v>0</v>
      </c>
      <c r="G65" s="33"/>
      <c r="H65" s="56">
        <v>0</v>
      </c>
      <c r="I65" s="33"/>
      <c r="J65" s="56">
        <v>0</v>
      </c>
      <c r="K65" s="33"/>
      <c r="L65" s="57">
        <f t="shared" ref="L65:M75" si="8">SUM(B65,D65,F65,H65,J65)</f>
        <v>0</v>
      </c>
      <c r="M65" s="57"/>
      <c r="N65" s="57">
        <f t="shared" ref="N65:N72" si="9">L65</f>
        <v>0</v>
      </c>
    </row>
    <row r="66" spans="1:255" ht="15" x14ac:dyDescent="0.2">
      <c r="A66" s="71" t="s">
        <v>53</v>
      </c>
      <c r="B66" s="56">
        <v>0</v>
      </c>
      <c r="C66" s="33"/>
      <c r="D66" s="56">
        <v>0</v>
      </c>
      <c r="E66" s="33"/>
      <c r="F66" s="56">
        <v>0</v>
      </c>
      <c r="G66" s="33"/>
      <c r="H66" s="56">
        <v>0</v>
      </c>
      <c r="I66" s="33"/>
      <c r="J66" s="56">
        <v>0</v>
      </c>
      <c r="K66" s="33"/>
      <c r="L66" s="57">
        <f t="shared" si="8"/>
        <v>0</v>
      </c>
      <c r="M66" s="57"/>
      <c r="N66" s="57">
        <f t="shared" si="9"/>
        <v>0</v>
      </c>
    </row>
    <row r="67" spans="1:255" ht="15" x14ac:dyDescent="0.2">
      <c r="A67" s="71" t="s">
        <v>52</v>
      </c>
      <c r="B67" s="56">
        <v>0</v>
      </c>
      <c r="C67" s="33"/>
      <c r="D67" s="56">
        <v>0</v>
      </c>
      <c r="E67" s="33"/>
      <c r="F67" s="56">
        <v>0</v>
      </c>
      <c r="G67" s="33"/>
      <c r="H67" s="56">
        <v>0</v>
      </c>
      <c r="I67" s="33"/>
      <c r="J67" s="56">
        <v>0</v>
      </c>
      <c r="K67" s="33"/>
      <c r="L67" s="57">
        <f t="shared" si="8"/>
        <v>0</v>
      </c>
      <c r="M67" s="57"/>
      <c r="N67" s="57">
        <f t="shared" si="9"/>
        <v>0</v>
      </c>
    </row>
    <row r="68" spans="1:255" ht="15" x14ac:dyDescent="0.2">
      <c r="A68" s="71" t="s">
        <v>53</v>
      </c>
      <c r="B68" s="56">
        <v>0</v>
      </c>
      <c r="C68" s="33"/>
      <c r="D68" s="56">
        <v>0</v>
      </c>
      <c r="E68" s="33"/>
      <c r="F68" s="56">
        <v>0</v>
      </c>
      <c r="G68" s="33"/>
      <c r="H68" s="56">
        <v>0</v>
      </c>
      <c r="I68" s="33"/>
      <c r="J68" s="56">
        <v>0</v>
      </c>
      <c r="K68" s="33"/>
      <c r="L68" s="57">
        <f t="shared" si="8"/>
        <v>0</v>
      </c>
      <c r="M68" s="57"/>
      <c r="N68" s="57">
        <f t="shared" si="9"/>
        <v>0</v>
      </c>
    </row>
    <row r="69" spans="1:255" ht="15" x14ac:dyDescent="0.2">
      <c r="A69" s="71" t="s">
        <v>52</v>
      </c>
      <c r="B69" s="56">
        <v>0</v>
      </c>
      <c r="C69" s="33"/>
      <c r="D69" s="56">
        <v>0</v>
      </c>
      <c r="E69" s="33"/>
      <c r="F69" s="56">
        <v>0</v>
      </c>
      <c r="G69" s="33"/>
      <c r="H69" s="56">
        <v>0</v>
      </c>
      <c r="I69" s="33"/>
      <c r="J69" s="56">
        <v>0</v>
      </c>
      <c r="K69" s="33"/>
      <c r="L69" s="57">
        <f t="shared" si="8"/>
        <v>0</v>
      </c>
      <c r="M69" s="57"/>
      <c r="N69" s="57">
        <f t="shared" si="9"/>
        <v>0</v>
      </c>
    </row>
    <row r="70" spans="1:255" ht="15" x14ac:dyDescent="0.2">
      <c r="A70" s="71" t="s">
        <v>53</v>
      </c>
      <c r="B70" s="56">
        <v>0</v>
      </c>
      <c r="C70" s="33"/>
      <c r="D70" s="56">
        <v>0</v>
      </c>
      <c r="E70" s="33"/>
      <c r="F70" s="56">
        <v>0</v>
      </c>
      <c r="G70" s="33"/>
      <c r="H70" s="56">
        <v>0</v>
      </c>
      <c r="I70" s="33"/>
      <c r="J70" s="56">
        <v>0</v>
      </c>
      <c r="K70" s="33"/>
      <c r="L70" s="57">
        <f t="shared" si="8"/>
        <v>0</v>
      </c>
      <c r="M70" s="57"/>
      <c r="N70" s="57">
        <f t="shared" si="9"/>
        <v>0</v>
      </c>
    </row>
    <row r="71" spans="1:255" ht="15" x14ac:dyDescent="0.2">
      <c r="A71" s="71" t="s">
        <v>52</v>
      </c>
      <c r="B71" s="56">
        <v>0</v>
      </c>
      <c r="C71" s="33"/>
      <c r="D71" s="56">
        <v>0</v>
      </c>
      <c r="E71" s="33"/>
      <c r="F71" s="56">
        <v>0</v>
      </c>
      <c r="G71" s="33"/>
      <c r="H71" s="56">
        <v>0</v>
      </c>
      <c r="I71" s="33"/>
      <c r="J71" s="56">
        <v>0</v>
      </c>
      <c r="K71" s="33"/>
      <c r="L71" s="57">
        <f t="shared" si="8"/>
        <v>0</v>
      </c>
      <c r="M71" s="57"/>
      <c r="N71" s="57">
        <f t="shared" si="9"/>
        <v>0</v>
      </c>
    </row>
    <row r="72" spans="1:255" ht="15" x14ac:dyDescent="0.2">
      <c r="A72" s="71" t="s">
        <v>53</v>
      </c>
      <c r="B72" s="56">
        <v>0</v>
      </c>
      <c r="C72" s="33"/>
      <c r="D72" s="56">
        <v>0</v>
      </c>
      <c r="E72" s="33"/>
      <c r="F72" s="56">
        <v>0</v>
      </c>
      <c r="G72" s="33"/>
      <c r="H72" s="56">
        <v>0</v>
      </c>
      <c r="I72" s="33"/>
      <c r="J72" s="56">
        <v>0</v>
      </c>
      <c r="K72" s="33"/>
      <c r="L72" s="57">
        <f t="shared" si="8"/>
        <v>0</v>
      </c>
      <c r="M72" s="57"/>
      <c r="N72" s="57">
        <f t="shared" si="9"/>
        <v>0</v>
      </c>
    </row>
    <row r="73" spans="1:255" ht="15" x14ac:dyDescent="0.2">
      <c r="A73" s="71" t="s">
        <v>25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7">
        <f t="shared" si="8"/>
        <v>0</v>
      </c>
      <c r="M73" s="57">
        <f t="shared" si="8"/>
        <v>0</v>
      </c>
      <c r="N73" s="57">
        <f>SUM(L73,M73)</f>
        <v>0</v>
      </c>
    </row>
    <row r="74" spans="1:255" ht="15" x14ac:dyDescent="0.2">
      <c r="A74" s="71" t="s">
        <v>26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7">
        <f t="shared" si="8"/>
        <v>0</v>
      </c>
      <c r="M74" s="57">
        <f t="shared" si="8"/>
        <v>0</v>
      </c>
      <c r="N74" s="57">
        <f>SUM(L74,M74)</f>
        <v>0</v>
      </c>
    </row>
    <row r="75" spans="1:255" ht="15" x14ac:dyDescent="0.2">
      <c r="A75" s="71" t="s">
        <v>35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7">
        <f t="shared" si="8"/>
        <v>0</v>
      </c>
      <c r="M75" s="57">
        <f t="shared" si="8"/>
        <v>0</v>
      </c>
      <c r="N75" s="57">
        <f>SUM(L75,M75)</f>
        <v>0</v>
      </c>
    </row>
    <row r="76" spans="1:255" ht="15.75" x14ac:dyDescent="0.25">
      <c r="A76" s="47" t="s">
        <v>60</v>
      </c>
      <c r="B76" s="58">
        <f>SUM(B58:B75)</f>
        <v>0</v>
      </c>
      <c r="C76" s="58">
        <f t="shared" ref="C76:I76" si="10">SUM(C58:C75)</f>
        <v>0</v>
      </c>
      <c r="D76" s="58">
        <f t="shared" si="10"/>
        <v>0</v>
      </c>
      <c r="E76" s="58">
        <f t="shared" si="10"/>
        <v>0</v>
      </c>
      <c r="F76" s="58">
        <f t="shared" si="10"/>
        <v>0</v>
      </c>
      <c r="G76" s="58">
        <f t="shared" si="10"/>
        <v>0</v>
      </c>
      <c r="H76" s="58">
        <f t="shared" si="10"/>
        <v>0</v>
      </c>
      <c r="I76" s="58">
        <f t="shared" si="10"/>
        <v>0</v>
      </c>
      <c r="J76" s="58">
        <f>SUM(J58:J75)</f>
        <v>0</v>
      </c>
      <c r="K76" s="58">
        <f>SUM(K58:K75)</f>
        <v>0</v>
      </c>
      <c r="L76" s="58">
        <f>SUM(L58:L75)</f>
        <v>0</v>
      </c>
      <c r="M76" s="58">
        <f>SUM(C76,E76,G76,I76,K76)</f>
        <v>0</v>
      </c>
      <c r="N76" s="58">
        <f>SUM(L76,M76)</f>
        <v>0</v>
      </c>
    </row>
    <row r="77" spans="1:255" x14ac:dyDescent="0.2">
      <c r="A77" s="28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39"/>
      <c r="N77" s="39"/>
    </row>
    <row r="78" spans="1:255" ht="15.75" x14ac:dyDescent="0.25">
      <c r="A78" s="47" t="s">
        <v>27</v>
      </c>
      <c r="B78" s="58">
        <f>SUM(B43,B45,B46,B48,B49,B52,B53,B54,B55,B76)</f>
        <v>0</v>
      </c>
      <c r="C78" s="58">
        <f t="shared" ref="C78:K78" si="11">SUM(C43,C45,C46,C48,C49,C52,C53,C54,C55,C76)</f>
        <v>0</v>
      </c>
      <c r="D78" s="58">
        <f t="shared" si="11"/>
        <v>0</v>
      </c>
      <c r="E78" s="58">
        <f t="shared" si="11"/>
        <v>0</v>
      </c>
      <c r="F78" s="58">
        <f t="shared" si="11"/>
        <v>0</v>
      </c>
      <c r="G78" s="58">
        <f t="shared" si="11"/>
        <v>0</v>
      </c>
      <c r="H78" s="58">
        <f t="shared" si="11"/>
        <v>0</v>
      </c>
      <c r="I78" s="58">
        <f t="shared" si="11"/>
        <v>0</v>
      </c>
      <c r="J78" s="58">
        <f t="shared" si="11"/>
        <v>0</v>
      </c>
      <c r="K78" s="58">
        <f t="shared" si="11"/>
        <v>0</v>
      </c>
      <c r="L78" s="58">
        <f>SUM(L43,L45,L46,L48,L49,L52,L53,L54,L55,L76)</f>
        <v>0</v>
      </c>
      <c r="M78" s="58">
        <f>SUM(C78,E78,G78,I78,K78)</f>
        <v>0</v>
      </c>
      <c r="N78" s="58">
        <f>SUM(L78,M78)</f>
        <v>0</v>
      </c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ht="15.75" x14ac:dyDescent="0.25">
      <c r="A79" s="28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ht="15.75" x14ac:dyDescent="0.25">
      <c r="A80" s="112" t="s">
        <v>68</v>
      </c>
      <c r="B80" s="18">
        <f t="shared" ref="B80:K80" si="12">SUM(B43+B48+B49+B58+B59+B60+B61+B63+B65+B67+B69+B71+B73+B74)</f>
        <v>0</v>
      </c>
      <c r="C80" s="18">
        <f t="shared" si="12"/>
        <v>0</v>
      </c>
      <c r="D80" s="18">
        <f t="shared" si="12"/>
        <v>0</v>
      </c>
      <c r="E80" s="18">
        <f t="shared" si="12"/>
        <v>0</v>
      </c>
      <c r="F80" s="18">
        <f t="shared" si="12"/>
        <v>0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58">
        <f>SUM(B80,D80,F80,H80,J80)</f>
        <v>0</v>
      </c>
      <c r="M80" s="58">
        <f t="shared" ref="M80" si="13">SUM(C80,E80,G80,I80,K80)</f>
        <v>0</v>
      </c>
      <c r="N80" s="58">
        <f>SUM(L80,M80)</f>
        <v>0</v>
      </c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ht="15.75" x14ac:dyDescent="0.25">
      <c r="A81" s="28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ht="15" x14ac:dyDescent="0.2">
      <c r="A82" s="47" t="s">
        <v>28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42"/>
      <c r="N82" s="42"/>
    </row>
    <row r="83" spans="1:255" ht="15" x14ac:dyDescent="0.2">
      <c r="A83" s="28" t="s">
        <v>104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65"/>
      <c r="M83" s="42"/>
      <c r="N83" s="42"/>
    </row>
    <row r="84" spans="1:255" ht="15" x14ac:dyDescent="0.2">
      <c r="A84" s="28" t="s">
        <v>76</v>
      </c>
      <c r="B84" s="43">
        <f>'Tab #1'!B84</f>
        <v>0</v>
      </c>
      <c r="C84" s="43">
        <f>$B$84</f>
        <v>0</v>
      </c>
      <c r="D84" s="43">
        <f t="shared" ref="D84:K84" si="14">$B$84</f>
        <v>0</v>
      </c>
      <c r="E84" s="43">
        <f t="shared" si="14"/>
        <v>0</v>
      </c>
      <c r="F84" s="43">
        <f t="shared" si="14"/>
        <v>0</v>
      </c>
      <c r="G84" s="43">
        <f t="shared" si="14"/>
        <v>0</v>
      </c>
      <c r="H84" s="43">
        <f t="shared" si="14"/>
        <v>0</v>
      </c>
      <c r="I84" s="43">
        <f t="shared" si="14"/>
        <v>0</v>
      </c>
      <c r="J84" s="43">
        <f t="shared" si="14"/>
        <v>0</v>
      </c>
      <c r="K84" s="43">
        <f t="shared" si="14"/>
        <v>0</v>
      </c>
      <c r="L84" s="42"/>
      <c r="M84" s="42"/>
      <c r="N84" s="42"/>
    </row>
    <row r="85" spans="1:255" ht="15" x14ac:dyDescent="0.2">
      <c r="A85" s="28" t="s">
        <v>49</v>
      </c>
      <c r="B85" s="43">
        <f>'Tab #1'!B85</f>
        <v>0</v>
      </c>
      <c r="C85" s="43">
        <f>C84</f>
        <v>0</v>
      </c>
      <c r="D85" s="43">
        <f>$B$85</f>
        <v>0</v>
      </c>
      <c r="E85" s="43">
        <f>E84</f>
        <v>0</v>
      </c>
      <c r="F85" s="43">
        <f>B85</f>
        <v>0</v>
      </c>
      <c r="G85" s="43">
        <f>G84</f>
        <v>0</v>
      </c>
      <c r="H85" s="43">
        <f>B85</f>
        <v>0</v>
      </c>
      <c r="I85" s="43">
        <f>I84</f>
        <v>0</v>
      </c>
      <c r="J85" s="43">
        <f>B85</f>
        <v>0</v>
      </c>
      <c r="K85" s="43">
        <f>K84</f>
        <v>0</v>
      </c>
      <c r="L85" s="42"/>
      <c r="M85" s="42"/>
      <c r="N85" s="42"/>
    </row>
    <row r="86" spans="1:255" ht="15" x14ac:dyDescent="0.2">
      <c r="A86" s="52" t="s">
        <v>77</v>
      </c>
      <c r="B86" s="57">
        <f>IF(B85=Master!C84,Master!B84*((B78)-(SUM(B45,B46,B52,B53,B54,B55,B61:B72,B75))),0)</f>
        <v>0</v>
      </c>
      <c r="C86" s="57">
        <f>IF(C85=Master!C84,Master!B84*((C78)-(SUM(C45,C46,C52,C53,C54,C55,C61:C72,C75))),0)</f>
        <v>0</v>
      </c>
      <c r="D86" s="57">
        <f>IF(D85=Master!C84,Master!B84*((D78)-(SUM(D45,D46,D52,D53,D54,D55,D61:D72,D75))),0)</f>
        <v>0</v>
      </c>
      <c r="E86" s="57">
        <f>IF(E85=Master!C84,Master!B84*((E78)-(SUM(E45,E46,E52,E53,E54,E55,E61:E72,E75))),0)</f>
        <v>0</v>
      </c>
      <c r="F86" s="57">
        <f>IF(F85=Master!C84,Master!B84*((F78)-(SUM(F45,F46,F52,F53,F54,F55,F61:F72,F75))),0)</f>
        <v>0</v>
      </c>
      <c r="G86" s="57">
        <f>IF(G85=Master!C84,Master!B84*((G78)-(SUM(G45,G46,G52,G53,G54,G55,G61:G72,G75))),0)</f>
        <v>0</v>
      </c>
      <c r="H86" s="57">
        <f>IF(H85=Master!C84,Master!B84*((H78)-(SUM(H45,H46,H52,H53,H54,H55,H61:H72,H75))),0)</f>
        <v>0</v>
      </c>
      <c r="I86" s="57">
        <f>IF(I85=Master!C84,Master!B84*((I78)-(SUM(I45,I46,I52,I53,I54,I55,I61:I72,I75))),0)</f>
        <v>0</v>
      </c>
      <c r="J86" s="57">
        <f>IF(J85=Master!C84,Master!B84*((J78)-(SUM(J45,J46,J52,J53,J54,J55,J61:J72,J75))),0)</f>
        <v>0</v>
      </c>
      <c r="K86" s="57">
        <f>IF(K85=Master!C84,Master!B84*((K78)-(SUM(K45,K46,K52,K53,K54,K55,K61:K72,K75))),0)</f>
        <v>0</v>
      </c>
      <c r="L86" s="57">
        <f>SUM(B86,D86,F86,H86,J86)</f>
        <v>0</v>
      </c>
      <c r="M86" s="57">
        <f t="shared" ref="L86:M92" si="15">SUM(C86,E86,G86,I86,K86)</f>
        <v>0</v>
      </c>
      <c r="N86" s="57">
        <f t="shared" ref="N86:N93" si="16">SUM(L86,M86)</f>
        <v>0</v>
      </c>
    </row>
    <row r="87" spans="1:255" ht="15" x14ac:dyDescent="0.2">
      <c r="A87" s="52" t="s">
        <v>70</v>
      </c>
      <c r="B87" s="57">
        <f>IF(B85=Master!C86,Master!B86*((B78)-(SUM(B45,B46,B52,B53,B54,B55,B61:B72,B75))),0)</f>
        <v>0</v>
      </c>
      <c r="C87" s="57">
        <f>IF(C85=Master!C86,Master!B86*((C78)-(SUM(C45,C46,C52,C53,C54,C55,C61:C72,C75))),0)</f>
        <v>0</v>
      </c>
      <c r="D87" s="57">
        <f>IF(D85=Master!C86,Master!B86*((D78)-(SUM(D45,D46,D52,D53,D54,D55,D61:D72,D75))),0)</f>
        <v>0</v>
      </c>
      <c r="E87" s="57">
        <f>IF(E85=Master!C86,Master!B86*((E78)-(SUM(E45,E46,E52,E53,E54,E55,E61:E72,E75))),0)</f>
        <v>0</v>
      </c>
      <c r="F87" s="57">
        <f>IF(F85=Master!C86,Master!B86*((F78)-(SUM(F45,F46,F52,F53,F54,F55,F61:F72,F75))),0)</f>
        <v>0</v>
      </c>
      <c r="G87" s="57">
        <f>IF(G85=Master!C86,Master!B86*((G78)-(SUM(G45,G46,G52,G53,G54,G55,G61:G72,G75))),0)</f>
        <v>0</v>
      </c>
      <c r="H87" s="57">
        <f>IF(H85=Master!C86,Master!B86*((H78)-(SUM(H45,H46,H52,H53,H54,H55,H61:H72,H75))),0)</f>
        <v>0</v>
      </c>
      <c r="I87" s="57">
        <f>IF(I85=Master!C86,Master!B86*((I78)-(SUM(I45,I46,I52,I53,I54,I55,I61:I72,I75))),0)</f>
        <v>0</v>
      </c>
      <c r="J87" s="57">
        <f>IF(J85=Master!C86,Master!B86*((J78)-(SUM(J45,J46,J52,J53,J54,J55,J61:J72,J75))),0)</f>
        <v>0</v>
      </c>
      <c r="K87" s="57">
        <f>IF(K85=Master!C86,Master!B86*((K78)-(SUM(K45,K46,K52,K53,K54,K55,K61:K72,K75))),0)</f>
        <v>0</v>
      </c>
      <c r="L87" s="57">
        <f t="shared" si="15"/>
        <v>0</v>
      </c>
      <c r="M87" s="57">
        <f>SUM(C87,E87,G87,I87,K87)</f>
        <v>0</v>
      </c>
      <c r="N87" s="57">
        <f t="shared" si="16"/>
        <v>0</v>
      </c>
    </row>
    <row r="88" spans="1:255" ht="15" x14ac:dyDescent="0.2">
      <c r="A88" s="52" t="s">
        <v>71</v>
      </c>
      <c r="B88" s="57">
        <f>IF(B85=Master!C87,Master!B87*((B78)-(SUM(B45,B46,B52,B53,B54,B55,B61:B72,B75))),0)</f>
        <v>0</v>
      </c>
      <c r="C88" s="57">
        <f>IF(C85=Master!C87,Master!B87*((C78)-(SUM(C45,C46,C52,C53,C54,C55,C61:C72,C75))),0)</f>
        <v>0</v>
      </c>
      <c r="D88" s="57">
        <f>IF(D85=Master!C87,Master!B87*((D78)-(SUM(D45,D46,D52,D53,D54,D55,D61:D72,D75))),0)</f>
        <v>0</v>
      </c>
      <c r="E88" s="57">
        <f>IF(E85=Master!C87,Master!B87*((E78)-(SUM(E45,E46,E52,E53,E54,E55,E61:E72,E75))),0)</f>
        <v>0</v>
      </c>
      <c r="F88" s="57">
        <f>IF(F85=Master!C87,Master!B87*((F78)-(SUM(F45,F46,F52,F53,F54,F55,F61:F72,F75))),0)</f>
        <v>0</v>
      </c>
      <c r="G88" s="57">
        <f>IF(G85=Master!C87,Master!B87*((G78)-(SUM(G45,G46,G52,G53,G54,G55,G61:G72,G75))),0)</f>
        <v>0</v>
      </c>
      <c r="H88" s="57">
        <f>IF(H85=Master!C87,Master!B87*((H78)-(SUM(H45,H46,H52,H53,H54,H55,H61:H72,H75))),0)</f>
        <v>0</v>
      </c>
      <c r="I88" s="57">
        <f>IF(I85=Master!C87,Master!B87*((I78)-(SUM(I45,I46,I52,I53,I54,I55,I61:I72,I75))),0)</f>
        <v>0</v>
      </c>
      <c r="J88" s="57">
        <f>IF(J85=Master!C87,Master!B87*((J78)-(SUM(J45,J46,J52,J53,J54,J55,J61:J72,J75))),0)</f>
        <v>0</v>
      </c>
      <c r="K88" s="57">
        <f>IF(K85=Master!C87,Master!B87*((K78)-(SUM(K45,K46,K52,K53,K54,K55,K61:K72,K75))),0)</f>
        <v>0</v>
      </c>
      <c r="L88" s="57">
        <f t="shared" si="15"/>
        <v>0</v>
      </c>
      <c r="M88" s="57">
        <f t="shared" si="15"/>
        <v>0</v>
      </c>
      <c r="N88" s="57">
        <f t="shared" si="16"/>
        <v>0</v>
      </c>
    </row>
    <row r="89" spans="1:255" ht="15" x14ac:dyDescent="0.2">
      <c r="A89" s="52" t="s">
        <v>72</v>
      </c>
      <c r="B89" s="57">
        <f>IF(B85=Master!C88,Master!B88*((B78)-(SUM(B45,B46,B52,B53,B54,B55,B61:B72,B75))),0)</f>
        <v>0</v>
      </c>
      <c r="C89" s="57">
        <f>IF(C85=Master!C88,Master!B88*((C78)-(SUM(C45,C46,C52,C53,C54,C55,C61:C72,C75))),0)</f>
        <v>0</v>
      </c>
      <c r="D89" s="57">
        <f>IF(D85=Master!C88,Master!B88*((D78)-(SUM(D45,D46,D52,D53,D54,D55,D61:D72,D75))),0)</f>
        <v>0</v>
      </c>
      <c r="E89" s="57">
        <f>IF(E85=Master!C88,Master!B88*((E78)-(SUM(E45,E46,E52,E53,E54,E55,E61:E72,E75))),0)</f>
        <v>0</v>
      </c>
      <c r="F89" s="57">
        <f>IF(F85=Master!C88,Master!B88*((F78)-(SUM(F45,F46,F52,F53,F54,F55,F61:F72,F75))),0)</f>
        <v>0</v>
      </c>
      <c r="G89" s="57">
        <f>IF(G85=Master!C88,Master!B88*((G78)-(SUM(G45,G46,G52,G53,G54,G55,G61:G72,G75))),0)</f>
        <v>0</v>
      </c>
      <c r="H89" s="57">
        <f>IF(H85=Master!C88,Master!B88*((H78)-(SUM(H45,H46,H52,H53,H54,H55,H61:H72,H75))),0)</f>
        <v>0</v>
      </c>
      <c r="I89" s="57">
        <f>IF(I85=Master!C88,Master!B88*((I78)-(SUM(I45,I46,I52,I53,I54,I55,I61:I72,I75))),0)</f>
        <v>0</v>
      </c>
      <c r="J89" s="57">
        <f>IF(J85=Master!C88,Master!B88*((J78)-(SUM(J45,J46,J52,J53,J54,J55,J61:J72,J75))),0)</f>
        <v>0</v>
      </c>
      <c r="K89" s="57">
        <f>IF(K85=Master!C88,Master!B88*((K78)-(SUM(K45,K46,K52,K53,K54,K55,K61:K72,K75))),0)</f>
        <v>0</v>
      </c>
      <c r="L89" s="57">
        <f t="shared" si="15"/>
        <v>0</v>
      </c>
      <c r="M89" s="57">
        <f t="shared" si="15"/>
        <v>0</v>
      </c>
      <c r="N89" s="57">
        <f t="shared" si="16"/>
        <v>0</v>
      </c>
    </row>
    <row r="90" spans="1:255" ht="15" x14ac:dyDescent="0.2">
      <c r="A90" s="52" t="s">
        <v>73</v>
      </c>
      <c r="B90" s="57">
        <f>IF(B85=Master!C89,Master!B89*((B78)-(SUM(B45,B46,B52,B53,B54,B55,B61:B72,B75))),0)</f>
        <v>0</v>
      </c>
      <c r="C90" s="57">
        <f>IF(C85=Master!C89,Master!B89*((C78)-(SUM(C45,C46,C52,C53,C54,C55,C61:C72,C75))),0)</f>
        <v>0</v>
      </c>
      <c r="D90" s="57">
        <f>IF(D85=Master!C89,Master!B89*((D78)-(SUM(D45,D46,D52,D53,D54,D55,D61:D72,D75))),0)</f>
        <v>0</v>
      </c>
      <c r="E90" s="57">
        <f>IF(E85=Master!C89,Master!B89*((E78)-(SUM(E45,E46,E52,E53,E54,E55,E61:E72,E75))),0)</f>
        <v>0</v>
      </c>
      <c r="F90" s="57">
        <f>IF(F85=Master!C89,Master!B89*((F78)-(SUM(F45,F46,F52,F53,F54,F55,F61:F72,F75))),0)</f>
        <v>0</v>
      </c>
      <c r="G90" s="57">
        <f>IF(G85=Master!C89,Master!B89*((G78)-(SUM(G45,G46,G52,G53,G54,G55,G61:G72,G75))),0)</f>
        <v>0</v>
      </c>
      <c r="H90" s="57">
        <f>IF(H85=Master!C89,Master!B89*((H78)-(SUM(H45,H46,H52,H53,H54,H55,H61:H72,H75))),0)</f>
        <v>0</v>
      </c>
      <c r="I90" s="57">
        <f>IF(I85=Master!C89,Master!B89*((I78)-(SUM(I45,I46,I52,I53,I54,I55,I61:I72,I75))),0)</f>
        <v>0</v>
      </c>
      <c r="J90" s="57">
        <f>IF(J85=Master!C89,Master!B89*((J78)-(SUM(J45,J46,J52,J53,J54,J55,J61:J72,J75))),0)</f>
        <v>0</v>
      </c>
      <c r="K90" s="57">
        <f>IF(K85=Master!C89,Master!B89*((K78)-(SUM(K45,K46,K52,K53,K54,K55,K61:K72,K75))),0)</f>
        <v>0</v>
      </c>
      <c r="L90" s="57">
        <f>SUM(B90,D90,F90,H90,J90)</f>
        <v>0</v>
      </c>
      <c r="M90" s="57">
        <f t="shared" si="15"/>
        <v>0</v>
      </c>
      <c r="N90" s="57">
        <f t="shared" si="16"/>
        <v>0</v>
      </c>
    </row>
    <row r="91" spans="1:255" ht="15" x14ac:dyDescent="0.2">
      <c r="A91" s="52" t="s">
        <v>63</v>
      </c>
      <c r="B91" s="57">
        <f>IF(B85=Master!C90,Master!B90*((B78)-(SUM(B45,B46,B52,B53,B54,B55,B61:B72,B75))),0)</f>
        <v>0</v>
      </c>
      <c r="C91" s="57">
        <f>IF(C85=Master!C90,Master!B90*((C78)-(SUM(C45,C46,C52,C53,C54,C55,C61:C72,C75))),0)</f>
        <v>0</v>
      </c>
      <c r="D91" s="57">
        <f>IF(D85=Master!C90,Master!B90*((D78)-(SUM(D45,D46,D52,D53,D54,D55,D61:D72,D75))),0)</f>
        <v>0</v>
      </c>
      <c r="E91" s="57">
        <f>IF(E85=Master!C90,Master!B90*((E78)-(SUM(E45,E46,E52,E53,E54,E55,E61:E72,E75))),0)</f>
        <v>0</v>
      </c>
      <c r="F91" s="57">
        <f>IF(F85=Master!C90,Master!B90*((F78)-(SUM(F45,F46,F52,F53,F54,F55,F61:F72,F75))),0)</f>
        <v>0</v>
      </c>
      <c r="G91" s="57">
        <f>IF(G85=Master!C90,Master!B90*((G78)-(SUM(G45,G46,G52,G53,G54,G55,G61:G72,G75))),0)</f>
        <v>0</v>
      </c>
      <c r="H91" s="57">
        <f>IF(H85=Master!C90,Master!B90*((H78)-(SUM(H45,H46,H52,H53,H54,H55,H61:H72,H75))),0)</f>
        <v>0</v>
      </c>
      <c r="I91" s="57">
        <f>IF(I85=Master!C90,Master!B90*((I78)-(SUM(I45,I46,I52,I53,I54,I55,I61:I72,I75))),0)</f>
        <v>0</v>
      </c>
      <c r="J91" s="57">
        <f>IF(J85=Master!C90,Master!B90*((J78)-(SUM(J45,J46,J52,J53,J54,J55,J61:J72,J75))),0)</f>
        <v>0</v>
      </c>
      <c r="K91" s="57">
        <f>IF(K85=Master!C90,Master!B90*((K78)-(SUM(K45,K46,K52,K53,K54,K55,K61:K72,K75))),0)</f>
        <v>0</v>
      </c>
      <c r="L91" s="57">
        <f t="shared" si="15"/>
        <v>0</v>
      </c>
      <c r="M91" s="57">
        <f t="shared" si="15"/>
        <v>0</v>
      </c>
      <c r="N91" s="57">
        <f t="shared" si="16"/>
        <v>0</v>
      </c>
    </row>
    <row r="92" spans="1:255" ht="15" x14ac:dyDescent="0.2">
      <c r="A92" s="52" t="s">
        <v>74</v>
      </c>
      <c r="B92" s="57">
        <f>IF(B85=Master!C91,Master!B91*((B78)-(SUM(B45,B46,B52,B53,B54,B55,B61:B72,B75))),0)</f>
        <v>0</v>
      </c>
      <c r="C92" s="57">
        <f>IF(C85=Master!C91,Master!B91*((C78)-(SUM(C45,C46,C52,C53,C54,C55,C61:C72,C75))),0)</f>
        <v>0</v>
      </c>
      <c r="D92" s="57">
        <f>IF(D85=Master!C91,Master!B91*((D78)-(SUM(D45,D46,D52,D53,D54,D55,D61:D72,D75))),0)</f>
        <v>0</v>
      </c>
      <c r="E92" s="57">
        <f>IF(E85=Master!C91,Master!B91*((E78)-(SUM(E45,E46,E52,E53,E54,E55,E61:E72,E75))),0)</f>
        <v>0</v>
      </c>
      <c r="F92" s="57">
        <f>IF(F85=Master!C91,Master!B91*((F78)-(SUM(F45,F46,F52,F53,F54,F55,F61:F72,F75))),0)</f>
        <v>0</v>
      </c>
      <c r="G92" s="57">
        <f>IF(G85=Master!C91,Master!B91*((G78)-(SUM(G45,G46,G52,G53,G54,G55,G61:G72,G75))),0)</f>
        <v>0</v>
      </c>
      <c r="H92" s="57">
        <f>IF(H85=Master!C91,Master!B91*((H78)-(SUM(H45,H46,H52,H53,H54,H55,H61:H72,H75))),0)</f>
        <v>0</v>
      </c>
      <c r="I92" s="57">
        <f>IF(I85=Master!C91,Master!B91*((I78)-(SUM(I45,I46,I52,I53,I54,I55,I61:I72,I75))),0)</f>
        <v>0</v>
      </c>
      <c r="J92" s="57">
        <f>IF(J85=Master!C91,Master!B91*((J78)-(SUM(J45,J46,J52,J53,J54,J55,J61:J72,J75))),0)</f>
        <v>0</v>
      </c>
      <c r="K92" s="57">
        <f>IF(K85=Master!C91,Master!B91*((K78)-(SUM(K45,K46,K52,K53,K54,K55,K61:K72,K75))),0)</f>
        <v>0</v>
      </c>
      <c r="L92" s="57">
        <f>SUM(B92,D92,F92,H92,J92)</f>
        <v>0</v>
      </c>
      <c r="M92" s="57">
        <f t="shared" si="15"/>
        <v>0</v>
      </c>
      <c r="N92" s="57">
        <f t="shared" si="16"/>
        <v>0</v>
      </c>
    </row>
    <row r="93" spans="1:255" ht="15" x14ac:dyDescent="0.2">
      <c r="A93" s="52" t="s">
        <v>75</v>
      </c>
      <c r="B93" s="57">
        <f>IF(B85=Master!C92,Master!B92*((B78)-(SUM(B45,B46,B52,B53,B54,B55,B61:B72,B75))),0)</f>
        <v>0</v>
      </c>
      <c r="C93" s="57">
        <f>IF(C85=Master!C92,Master!B92*((C78)-(SUM(C45,C46,C52,C53,C54,C55,C61:C72,C75))),0)</f>
        <v>0</v>
      </c>
      <c r="D93" s="57">
        <f>IF(D85=Master!C92,Master!B92*((D78)-(SUM(D45,D46,D52,D53,D54,D55,D61:D72,D75))),0)</f>
        <v>0</v>
      </c>
      <c r="E93" s="57">
        <f>IF(E85=Master!C92,Master!B92*((E78)-(SUM(E45,E46,E52,E53,E54,E55,E61:E72,E75))),0)</f>
        <v>0</v>
      </c>
      <c r="F93" s="57">
        <f>IF(F85=Master!C92,Master!B92*((F78)-(SUM(F45,F46,F52,F53,F54,F55,F61:F72,F75))),0)</f>
        <v>0</v>
      </c>
      <c r="G93" s="57">
        <f>IF(G85=Master!C92,Master!B92*((G78)-(SUM(G45,G46,G52,G53,G54,G55,G61:G72,G75))),0)</f>
        <v>0</v>
      </c>
      <c r="H93" s="57">
        <f>IF(H85=Master!C92,Master!B92*((H78)-(SUM(H45,H46,H52,H53,H54,H55,H61:H72,H75))),0)</f>
        <v>0</v>
      </c>
      <c r="I93" s="57">
        <f>IF(I85=Master!C92,Master!B92*((I78)-(SUM(I45,I46,I52,I53,I54,I55,I61:I72,I75))),0)</f>
        <v>0</v>
      </c>
      <c r="J93" s="57">
        <f>IF(J85=Master!C92,Master!B92*((J78)-(SUM(J45,J46,J52,J53,J54,J55,J61:J72,J75))),0)</f>
        <v>0</v>
      </c>
      <c r="K93" s="57">
        <f>IF(K85=Master!C92,Master!B92*((K78)-(SUM(K45,K46,K52,K53,K54,K55,K61:K72,K75))),0)</f>
        <v>0</v>
      </c>
      <c r="L93" s="57">
        <f>SUM(B93,D93,F93,H93,J93)</f>
        <v>0</v>
      </c>
      <c r="M93" s="57">
        <f>SUM(C93,E93,G93,I93,K93)</f>
        <v>0</v>
      </c>
      <c r="N93" s="57">
        <f t="shared" si="16"/>
        <v>0</v>
      </c>
    </row>
    <row r="94" spans="1:255" ht="15" x14ac:dyDescent="0.2">
      <c r="A94" s="28" t="s">
        <v>26</v>
      </c>
      <c r="B94" s="66">
        <f>IF(OR((B85=Master!C84),(B85=Master!C87),(B85=Master!C88),(B85=Master!C89),(B85=Master!C90),(B85=Master!C91),(B85=Master!C92),(B85=Master!C85),(B85=Master!C86)),0,(B85/100)*((B78)-(SUM(B45:B46,B52,B53,B54,B55,B61:B72,B75))))</f>
        <v>0</v>
      </c>
      <c r="C94" s="57"/>
      <c r="D94" s="66">
        <f>IF(OR((D85=Master!C84),(D85=Master!C87),(D85=Master!C88),(D85=Master!C89),(D85=Master!C90),(D85=Master!C91),(D85=Master!C92),(D85=Master!C85),(D85=Master!C86)),0,(D85/100)*((D78)-(SUM(D45:D46,D52,D53,D54,D55,D61:D72,D75))))</f>
        <v>0</v>
      </c>
      <c r="E94" s="57"/>
      <c r="F94" s="66">
        <f>IF(OR((F85=Master!C84),(F85=Master!C87),(F85=Master!C88),(F85=Master!C89),(F85=Master!C90),(F85=Master!C91),(F85=Master!C92),(F85=Master!C85),(F85=Master!C86)),0,(F85/100)*((F78)-(SUM(F45:F46,F52,F53,F54,F55,F61:F72,F75))))</f>
        <v>0</v>
      </c>
      <c r="G94" s="57"/>
      <c r="H94" s="66">
        <f>IF(OR((H85=Master!C84),(H85=Master!C87),(H85=Master!C88),(H85=Master!C89),(H85=Master!C90),(H85=Master!C91),(H85=Master!C92),(H85=Master!C85),(H85=Master!C86)),0,(H85/100)*((H78)-(SUM(H45:H46,H52,H53,H54,H55,H61:H72,H75))))</f>
        <v>0</v>
      </c>
      <c r="I94" s="57"/>
      <c r="J94" s="66">
        <f>IF(OR((J85=Master!C84),(J85=Master!C87),(J85=Master!C88),(J85=Master!C89),(J85=Master!C90),(J85=Master!C91),(J85=Master!C92),(J85=Master!C85),(J85=Master!C86)),0,(J85/100)*((J78)-(SUM(J45:J46,J52,J53,J54,J55,J61:J72,J75))))</f>
        <v>0</v>
      </c>
      <c r="K94" s="57"/>
      <c r="L94" s="57">
        <f>SUM(B94,D94,F94,H94,J94)</f>
        <v>0</v>
      </c>
      <c r="M94" s="57">
        <f>SUM(C94,E94,G94,I94,K94)</f>
        <v>0</v>
      </c>
      <c r="N94" s="57">
        <f>SUM(L94,M94)</f>
        <v>0</v>
      </c>
    </row>
    <row r="95" spans="1:255" ht="15" x14ac:dyDescent="0.2">
      <c r="A95" s="28" t="s">
        <v>61</v>
      </c>
      <c r="B95" s="57"/>
      <c r="C95" s="57">
        <f>((B78-SUM(B45,B46,B52,B53,B54,B55,B62,B64,B66,B68,B70,B72,B75))*(B84/100)-B97)</f>
        <v>0</v>
      </c>
      <c r="D95" s="57"/>
      <c r="E95" s="57">
        <f>((D78-SUM(D45,D46,D52,D53,D54,D55,D62,D64,D66,D68,D70,D72,D75))*(D84/100)-D97)</f>
        <v>0</v>
      </c>
      <c r="F95" s="57"/>
      <c r="G95" s="57">
        <f>((F78-SUM(F45,F46,F52,F53,F54,F55,F62,F64,F66,F68,F70,F72,F75))*(F84/100)-F97)</f>
        <v>0</v>
      </c>
      <c r="H95" s="57"/>
      <c r="I95" s="57">
        <f>((H78-SUM(H45,H46,H52,H53,H54,H55,H62,H64,H66,H68,H70,H72,H75))*(H84/100)-H97)</f>
        <v>0</v>
      </c>
      <c r="J95" s="57"/>
      <c r="K95" s="57">
        <f>((J78-SUM(J45,J46,J52,J53,J54,J55,J62,J64,J66,J68,J70,J72,J75))*(J84/100)-J97)</f>
        <v>0</v>
      </c>
      <c r="L95" s="57"/>
      <c r="M95" s="57">
        <f>SUM(C95,E95,G95,I95,K95)</f>
        <v>0</v>
      </c>
      <c r="N95" s="57">
        <f>SUM(L95,M95)</f>
        <v>0</v>
      </c>
    </row>
    <row r="96" spans="1:255" ht="15" x14ac:dyDescent="0.2">
      <c r="A96" s="28" t="s">
        <v>103</v>
      </c>
      <c r="B96" s="57">
        <f>B85/100*(B61+B63+B65+B67+B69+B71)</f>
        <v>0</v>
      </c>
      <c r="C96" s="57"/>
      <c r="D96" s="57">
        <f>D85/100*(D61+D63+D65+D67+D69+D71)</f>
        <v>0</v>
      </c>
      <c r="E96" s="57"/>
      <c r="F96" s="57">
        <f>F85/100*(F61+F63+F65+F67+F69+F71)</f>
        <v>0</v>
      </c>
      <c r="G96" s="57"/>
      <c r="H96" s="57">
        <f>H85/100*(H61+H63+H65+H67+H69+H71)</f>
        <v>0</v>
      </c>
      <c r="I96" s="57"/>
      <c r="J96" s="57">
        <f>J85/100*(J61+J63+J65+J67+J69+J71)</f>
        <v>0</v>
      </c>
      <c r="K96" s="57"/>
      <c r="L96" s="57">
        <f>SUM(B96,D96,F96,H96,J96)</f>
        <v>0</v>
      </c>
      <c r="M96" s="57"/>
      <c r="N96" s="57">
        <f>L96</f>
        <v>0</v>
      </c>
    </row>
    <row r="97" spans="1:14" ht="15.75" x14ac:dyDescent="0.25">
      <c r="A97" s="47" t="s">
        <v>29</v>
      </c>
      <c r="B97" s="58">
        <f t="shared" ref="B97:K97" si="17">SUM(B86:B96)</f>
        <v>0</v>
      </c>
      <c r="C97" s="58">
        <f t="shared" si="17"/>
        <v>0</v>
      </c>
      <c r="D97" s="58">
        <f t="shared" si="17"/>
        <v>0</v>
      </c>
      <c r="E97" s="58">
        <f t="shared" si="17"/>
        <v>0</v>
      </c>
      <c r="F97" s="58">
        <f t="shared" si="17"/>
        <v>0</v>
      </c>
      <c r="G97" s="58">
        <f t="shared" si="17"/>
        <v>0</v>
      </c>
      <c r="H97" s="58">
        <f t="shared" si="17"/>
        <v>0</v>
      </c>
      <c r="I97" s="58">
        <f t="shared" si="17"/>
        <v>0</v>
      </c>
      <c r="J97" s="58">
        <f t="shared" si="17"/>
        <v>0</v>
      </c>
      <c r="K97" s="58">
        <f t="shared" si="17"/>
        <v>0</v>
      </c>
      <c r="L97" s="58">
        <f>SUM(B97,D97,F97,H97,J97)</f>
        <v>0</v>
      </c>
      <c r="M97" s="58">
        <f>SUM(C97,E97,G97,I97,K97)</f>
        <v>0</v>
      </c>
      <c r="N97" s="58">
        <f>SUM(L97,M97)</f>
        <v>0</v>
      </c>
    </row>
    <row r="98" spans="1:14" ht="15" x14ac:dyDescent="0.2">
      <c r="A98" s="2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36"/>
      <c r="N98" s="36"/>
    </row>
    <row r="99" spans="1:14" ht="15.75" x14ac:dyDescent="0.25">
      <c r="A99" s="47" t="s">
        <v>30</v>
      </c>
      <c r="B99" s="58">
        <f t="shared" ref="B99:K99" si="18">SUM(B78,B97)</f>
        <v>0</v>
      </c>
      <c r="C99" s="58">
        <f t="shared" si="18"/>
        <v>0</v>
      </c>
      <c r="D99" s="58">
        <f t="shared" si="18"/>
        <v>0</v>
      </c>
      <c r="E99" s="58">
        <f t="shared" si="18"/>
        <v>0</v>
      </c>
      <c r="F99" s="58">
        <f t="shared" si="18"/>
        <v>0</v>
      </c>
      <c r="G99" s="58">
        <f t="shared" si="18"/>
        <v>0</v>
      </c>
      <c r="H99" s="58">
        <f t="shared" si="18"/>
        <v>0</v>
      </c>
      <c r="I99" s="58">
        <f t="shared" si="18"/>
        <v>0</v>
      </c>
      <c r="J99" s="58">
        <f t="shared" si="18"/>
        <v>0</v>
      </c>
      <c r="K99" s="58">
        <f t="shared" si="18"/>
        <v>0</v>
      </c>
      <c r="L99" s="58">
        <f>SUM(B99,D99,F99,H99,J99)</f>
        <v>0</v>
      </c>
      <c r="M99" s="58">
        <f>SUM(C99,E99,G99,I99,K99)</f>
        <v>0</v>
      </c>
      <c r="N99" s="58">
        <f>SUM(L99,M99)</f>
        <v>0</v>
      </c>
    </row>
    <row r="100" spans="1:14" x14ac:dyDescent="0.2">
      <c r="A100" s="28" t="s">
        <v>31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39"/>
      <c r="N100" s="39"/>
    </row>
    <row r="101" spans="1:14" x14ac:dyDescent="0.2">
      <c r="A101" s="28" t="s">
        <v>32</v>
      </c>
      <c r="B101" s="45"/>
      <c r="C101" s="67"/>
      <c r="D101" s="45"/>
      <c r="E101" s="67"/>
      <c r="F101" s="45"/>
      <c r="G101" s="67"/>
      <c r="H101" s="45"/>
      <c r="I101" s="67"/>
      <c r="J101" s="45"/>
      <c r="K101" s="67"/>
      <c r="L101" s="45"/>
      <c r="M101" s="45"/>
      <c r="N101" s="39"/>
    </row>
    <row r="102" spans="1:14" ht="15" x14ac:dyDescent="0.2">
      <c r="A102" s="71" t="s">
        <v>33</v>
      </c>
      <c r="B102" s="33"/>
      <c r="C102" s="68">
        <v>0</v>
      </c>
      <c r="D102" s="38"/>
      <c r="E102" s="68">
        <v>0</v>
      </c>
      <c r="F102" s="38"/>
      <c r="G102" s="68">
        <v>0</v>
      </c>
      <c r="H102" s="38"/>
      <c r="I102" s="68">
        <v>0</v>
      </c>
      <c r="J102" s="38"/>
      <c r="K102" s="68">
        <v>0</v>
      </c>
      <c r="L102" s="38"/>
      <c r="M102" s="57">
        <f>SUM(C102,E102,G102,I102,K102)</f>
        <v>0</v>
      </c>
      <c r="N102" s="57">
        <f>M102</f>
        <v>0</v>
      </c>
    </row>
    <row r="103" spans="1:14" ht="15" customHeight="1" x14ac:dyDescent="0.2">
      <c r="A103" s="71" t="s">
        <v>33</v>
      </c>
      <c r="B103" s="38"/>
      <c r="C103" s="68">
        <v>0</v>
      </c>
      <c r="D103" s="38"/>
      <c r="E103" s="68">
        <v>0</v>
      </c>
      <c r="F103" s="38"/>
      <c r="G103" s="68">
        <v>0</v>
      </c>
      <c r="H103" s="38"/>
      <c r="I103" s="68">
        <v>0</v>
      </c>
      <c r="J103" s="38"/>
      <c r="K103" s="68">
        <v>0</v>
      </c>
      <c r="L103" s="38"/>
      <c r="M103" s="57">
        <f>SUM(C103,E103,G103,I103,K103)</f>
        <v>0</v>
      </c>
      <c r="N103" s="57">
        <f>M103</f>
        <v>0</v>
      </c>
    </row>
    <row r="104" spans="1:14" ht="15" customHeight="1" x14ac:dyDescent="0.2">
      <c r="A104" s="71" t="s">
        <v>33</v>
      </c>
      <c r="B104" s="38"/>
      <c r="C104" s="68">
        <v>0</v>
      </c>
      <c r="D104" s="38"/>
      <c r="E104" s="68">
        <v>0</v>
      </c>
      <c r="F104" s="38"/>
      <c r="G104" s="68">
        <v>0</v>
      </c>
      <c r="H104" s="38"/>
      <c r="I104" s="68">
        <v>0</v>
      </c>
      <c r="J104" s="38"/>
      <c r="K104" s="68">
        <v>0</v>
      </c>
      <c r="L104" s="38"/>
      <c r="M104" s="57">
        <f>SUM(C104,E104,G104,I104,K104)</f>
        <v>0</v>
      </c>
      <c r="N104" s="57">
        <f>M104</f>
        <v>0</v>
      </c>
    </row>
    <row r="105" spans="1:14" x14ac:dyDescent="0.2">
      <c r="A105" s="28"/>
      <c r="B105" s="38"/>
      <c r="C105" s="63"/>
      <c r="D105" s="38"/>
      <c r="E105" s="63"/>
      <c r="F105" s="38"/>
      <c r="G105" s="63"/>
      <c r="H105" s="38"/>
      <c r="I105" s="38"/>
      <c r="J105" s="38"/>
      <c r="K105" s="63"/>
      <c r="L105" s="38"/>
      <c r="M105" s="39"/>
      <c r="N105" s="39"/>
    </row>
    <row r="106" spans="1:14" ht="15.75" x14ac:dyDescent="0.25">
      <c r="A106" s="47" t="s">
        <v>34</v>
      </c>
      <c r="B106" s="58">
        <f>SUM(B99:B105)</f>
        <v>0</v>
      </c>
      <c r="C106" s="58">
        <f t="shared" ref="C106:L106" si="19">SUM(C99:C105)</f>
        <v>0</v>
      </c>
      <c r="D106" s="58">
        <f t="shared" si="19"/>
        <v>0</v>
      </c>
      <c r="E106" s="58">
        <f t="shared" si="19"/>
        <v>0</v>
      </c>
      <c r="F106" s="58">
        <f t="shared" si="19"/>
        <v>0</v>
      </c>
      <c r="G106" s="58">
        <f t="shared" si="19"/>
        <v>0</v>
      </c>
      <c r="H106" s="58">
        <f t="shared" si="19"/>
        <v>0</v>
      </c>
      <c r="I106" s="58">
        <f t="shared" si="19"/>
        <v>0</v>
      </c>
      <c r="J106" s="58">
        <f t="shared" si="19"/>
        <v>0</v>
      </c>
      <c r="K106" s="58">
        <f t="shared" si="19"/>
        <v>0</v>
      </c>
      <c r="L106" s="58">
        <f t="shared" si="19"/>
        <v>0</v>
      </c>
      <c r="M106" s="58">
        <f>SUM(C106,E106,G106,I106,K106)</f>
        <v>0</v>
      </c>
      <c r="N106" s="58">
        <f>SUM(L106,M106)</f>
        <v>0</v>
      </c>
    </row>
    <row r="107" spans="1:14" s="75" customFormat="1" x14ac:dyDescent="0.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4" s="75" customFormat="1" x14ac:dyDescent="0.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4" s="75" customFormat="1" x14ac:dyDescent="0.2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1:14" s="75" customFormat="1" x14ac:dyDescent="0.2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1:14" s="75" customFormat="1" x14ac:dyDescent="0.2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4" s="75" customFormat="1" x14ac:dyDescent="0.2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2:12" s="75" customFormat="1" x14ac:dyDescent="0.2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2:12" s="75" customFormat="1" x14ac:dyDescent="0.2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</sheetData>
  <sheetProtection algorithmName="SHA-512" hashValue="PyAqvWCSqMT7I28ywPa/Tr5GB7kz8smP4QwdUApUc1iNDYMJzzaYMEjPYab5k4Pjtef740pPsUV2tNUUBI6SLg==" saltValue="NVE1NYkYsg8TiSJcnjlhsg==" spinCount="100000" sheet="1" selectLockedCells="1"/>
  <conditionalFormatting sqref="A1:A86">
    <cfRule type="expression" dxfId="45" priority="1" stopIfTrue="1">
      <formula>CELL("Protect", A1)</formula>
    </cfRule>
  </conditionalFormatting>
  <conditionalFormatting sqref="A94:A106">
    <cfRule type="expression" dxfId="44" priority="2" stopIfTrue="1">
      <formula>CELL("Protect", A94)</formula>
    </cfRule>
  </conditionalFormatting>
  <conditionalFormatting sqref="A87:N93 E95:N96 B97:N106">
    <cfRule type="expression" dxfId="43" priority="1215" stopIfTrue="1">
      <formula>CELL("Protect", A87)</formula>
    </cfRule>
  </conditionalFormatting>
  <conditionalFormatting sqref="B94:D96">
    <cfRule type="expression" dxfId="42" priority="934" stopIfTrue="1">
      <formula>CELL("Protect", B94)</formula>
    </cfRule>
  </conditionalFormatting>
  <conditionalFormatting sqref="B1:N50">
    <cfRule type="expression" dxfId="41" priority="603" stopIfTrue="1">
      <formula>CELL("Protect", B1)</formula>
    </cfRule>
  </conditionalFormatting>
  <conditionalFormatting sqref="B51:N55">
    <cfRule type="expression" dxfId="40" priority="1102" stopIfTrue="1">
      <formula xml:space="preserve"> CELL("Protect",#REF!)</formula>
    </cfRule>
  </conditionalFormatting>
  <conditionalFormatting sqref="B56:N86">
    <cfRule type="expression" dxfId="39" priority="609" stopIfTrue="1">
      <formula>CELL("Protect", B56)</formula>
    </cfRule>
  </conditionalFormatting>
  <conditionalFormatting sqref="E94:E95 G94:G95 I94:I95">
    <cfRule type="expression" dxfId="38" priority="1210" stopIfTrue="1">
      <formula>CELL("Protect", E94)</formula>
    </cfRule>
  </conditionalFormatting>
  <conditionalFormatting sqref="F94 H94 J94:N94">
    <cfRule type="expression" dxfId="37" priority="1176" stopIfTrue="1">
      <formula>CELL("Protect", F94)</formula>
    </cfRule>
  </conditionalFormatting>
  <hyperlinks>
    <hyperlink ref="A20" r:id="rId1" display="  Graduate Student(s)(7.5%) Ph.D. GRA " xr:uid="{280D4267-9170-44A4-BBE2-3E53B3B18302}"/>
    <hyperlink ref="A19" r:id="rId2" display="  Graduate Student(s)(7.5%) M.S. GRA " xr:uid="{6081DCA4-4EE6-4410-A68A-EC42746EC997}"/>
  </hyperlinks>
  <printOptions gridLines="1"/>
  <pageMargins left="0.56000000000000005" right="0.55000000000000004" top="0.31" bottom="0.24" header="0.17" footer="0.17"/>
  <pageSetup scale="35" orientation="landscape" horizontalDpi="4294967292" r:id="rId3"/>
  <headerFooter alignWithMargins="0">
    <oddHeader>&amp;L&amp;"System,Bold"&amp;12Budget Estimate</oddHeader>
    <oddFooter>&amp;C&amp;A&amp;R&amp;F       &amp;D 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IU114"/>
  <sheetViews>
    <sheetView zoomScale="90" zoomScaleNormal="9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A102" sqref="A102"/>
    </sheetView>
  </sheetViews>
  <sheetFormatPr defaultColWidth="9.28515625" defaultRowHeight="12.75" x14ac:dyDescent="0.2"/>
  <cols>
    <col min="1" max="1" width="89.28515625" style="30" customWidth="1"/>
    <col min="2" max="11" width="13.28515625" style="46" customWidth="1"/>
    <col min="12" max="12" width="16.42578125" style="46" customWidth="1"/>
    <col min="13" max="13" width="13.28515625" style="30" customWidth="1"/>
    <col min="14" max="14" width="15.28515625" style="30" customWidth="1"/>
    <col min="15" max="16384" width="9.28515625" style="30"/>
  </cols>
  <sheetData>
    <row r="1" spans="1:14" x14ac:dyDescent="0.2">
      <c r="A1" s="47" t="s">
        <v>41</v>
      </c>
    </row>
    <row r="2" spans="1:14" x14ac:dyDescent="0.2">
      <c r="A2" s="72" t="s">
        <v>40</v>
      </c>
      <c r="B2" s="31" t="s">
        <v>0</v>
      </c>
      <c r="C2" s="31" t="s">
        <v>1</v>
      </c>
      <c r="D2" s="31" t="s">
        <v>0</v>
      </c>
      <c r="E2" s="31" t="s">
        <v>1</v>
      </c>
      <c r="F2" s="31" t="s">
        <v>0</v>
      </c>
      <c r="G2" s="31" t="s">
        <v>1</v>
      </c>
      <c r="H2" s="31" t="s">
        <v>0</v>
      </c>
      <c r="I2" s="31" t="s">
        <v>1</v>
      </c>
      <c r="J2" s="31" t="s">
        <v>0</v>
      </c>
      <c r="K2" s="31" t="s">
        <v>1</v>
      </c>
      <c r="L2" s="31" t="s">
        <v>2</v>
      </c>
      <c r="M2" s="31" t="s">
        <v>2</v>
      </c>
      <c r="N2" s="31" t="s">
        <v>2</v>
      </c>
    </row>
    <row r="3" spans="1:14" x14ac:dyDescent="0.2">
      <c r="A3" s="72" t="s">
        <v>3</v>
      </c>
      <c r="B3" s="31" t="s">
        <v>4</v>
      </c>
      <c r="C3" s="31" t="s">
        <v>5</v>
      </c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1" t="s">
        <v>5</v>
      </c>
      <c r="J3" s="31" t="s">
        <v>4</v>
      </c>
      <c r="K3" s="31" t="s">
        <v>5</v>
      </c>
      <c r="L3" s="31" t="s">
        <v>0</v>
      </c>
      <c r="M3" s="31" t="s">
        <v>1</v>
      </c>
      <c r="N3" s="31" t="s">
        <v>6</v>
      </c>
    </row>
    <row r="4" spans="1:14" ht="15" customHeight="1" x14ac:dyDescent="0.2">
      <c r="A4" s="72" t="s">
        <v>36</v>
      </c>
      <c r="B4" s="55" t="s">
        <v>7</v>
      </c>
      <c r="C4" s="55" t="s">
        <v>7</v>
      </c>
      <c r="D4" s="55" t="s">
        <v>8</v>
      </c>
      <c r="E4" s="55" t="s">
        <v>8</v>
      </c>
      <c r="F4" s="55" t="s">
        <v>9</v>
      </c>
      <c r="G4" s="55" t="s">
        <v>9</v>
      </c>
      <c r="H4" s="55" t="s">
        <v>10</v>
      </c>
      <c r="I4" s="55" t="s">
        <v>10</v>
      </c>
      <c r="J4" s="55" t="s">
        <v>11</v>
      </c>
      <c r="K4" s="55" t="s">
        <v>11</v>
      </c>
      <c r="L4" s="55" t="s">
        <v>4</v>
      </c>
      <c r="M4" s="55" t="s">
        <v>5</v>
      </c>
      <c r="N4" s="55" t="s">
        <v>12</v>
      </c>
    </row>
    <row r="5" spans="1:14" ht="14.25" customHeight="1" x14ac:dyDescent="0.2">
      <c r="A5" s="72" t="s">
        <v>13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4.25" customHeight="1" x14ac:dyDescent="0.2">
      <c r="A6" s="72" t="s">
        <v>37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14.25" customHeight="1" x14ac:dyDescent="0.2">
      <c r="A7" s="72" t="s">
        <v>38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x14ac:dyDescent="0.2">
      <c r="A8" s="47" t="s">
        <v>14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4" ht="15" x14ac:dyDescent="0.2">
      <c r="A9" s="111" t="s">
        <v>93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7">
        <f t="shared" ref="L9:M31" si="0">SUM(B9,D9,F9,H9,J9)</f>
        <v>0</v>
      </c>
      <c r="M9" s="57">
        <f t="shared" si="0"/>
        <v>0</v>
      </c>
      <c r="N9" s="57">
        <f t="shared" ref="N9:N33" si="1">SUM(L9,M9)</f>
        <v>0</v>
      </c>
    </row>
    <row r="10" spans="1:14" ht="15" x14ac:dyDescent="0.2">
      <c r="A10" s="111" t="s">
        <v>94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7">
        <f t="shared" si="0"/>
        <v>0</v>
      </c>
      <c r="M10" s="57">
        <f t="shared" si="0"/>
        <v>0</v>
      </c>
      <c r="N10" s="57">
        <f t="shared" si="1"/>
        <v>0</v>
      </c>
    </row>
    <row r="11" spans="1:14" ht="15" x14ac:dyDescent="0.2">
      <c r="A11" s="111" t="s">
        <v>93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7">
        <f t="shared" si="0"/>
        <v>0</v>
      </c>
      <c r="M11" s="57">
        <f t="shared" si="0"/>
        <v>0</v>
      </c>
      <c r="N11" s="57">
        <f t="shared" si="1"/>
        <v>0</v>
      </c>
    </row>
    <row r="12" spans="1:14" ht="15" x14ac:dyDescent="0.2">
      <c r="A12" s="111" t="s">
        <v>94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7">
        <f t="shared" si="0"/>
        <v>0</v>
      </c>
      <c r="M12" s="57">
        <f t="shared" si="0"/>
        <v>0</v>
      </c>
      <c r="N12" s="57">
        <f t="shared" si="1"/>
        <v>0</v>
      </c>
    </row>
    <row r="13" spans="1:14" ht="15" x14ac:dyDescent="0.2">
      <c r="A13" s="111" t="s">
        <v>93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7">
        <f t="shared" si="0"/>
        <v>0</v>
      </c>
      <c r="M13" s="57">
        <f t="shared" si="0"/>
        <v>0</v>
      </c>
      <c r="N13" s="57">
        <f t="shared" si="1"/>
        <v>0</v>
      </c>
    </row>
    <row r="14" spans="1:14" ht="15" x14ac:dyDescent="0.2">
      <c r="A14" s="111" t="s">
        <v>94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7">
        <f t="shared" si="0"/>
        <v>0</v>
      </c>
      <c r="M14" s="57">
        <f t="shared" si="0"/>
        <v>0</v>
      </c>
      <c r="N14" s="57">
        <f t="shared" si="1"/>
        <v>0</v>
      </c>
    </row>
    <row r="15" spans="1:14" ht="15" x14ac:dyDescent="0.2">
      <c r="A15" s="111" t="s">
        <v>93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7">
        <f t="shared" si="0"/>
        <v>0</v>
      </c>
      <c r="M15" s="57">
        <f t="shared" si="0"/>
        <v>0</v>
      </c>
      <c r="N15" s="57">
        <f t="shared" si="1"/>
        <v>0</v>
      </c>
    </row>
    <row r="16" spans="1:14" ht="15" x14ac:dyDescent="0.2">
      <c r="A16" s="111" t="s">
        <v>94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7">
        <f t="shared" si="0"/>
        <v>0</v>
      </c>
      <c r="M16" s="57">
        <f t="shared" si="0"/>
        <v>0</v>
      </c>
      <c r="N16" s="57">
        <f t="shared" si="1"/>
        <v>0</v>
      </c>
    </row>
    <row r="17" spans="1:14" ht="15" x14ac:dyDescent="0.2">
      <c r="A17" s="111" t="s">
        <v>93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7">
        <f>SUM(B17,D17,F17,H17,J17)</f>
        <v>0</v>
      </c>
      <c r="M17" s="57">
        <f>SUM(C17,E17,G17,I17,K17)</f>
        <v>0</v>
      </c>
      <c r="N17" s="57">
        <f>SUM(L17,M17)</f>
        <v>0</v>
      </c>
    </row>
    <row r="18" spans="1:14" ht="15" x14ac:dyDescent="0.2">
      <c r="A18" s="111" t="s">
        <v>94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7">
        <f>SUM(B18,D18,F18,H18,J18)</f>
        <v>0</v>
      </c>
      <c r="M18" s="57">
        <f>SUM(C18,E18,G18,I18,K18)</f>
        <v>0</v>
      </c>
      <c r="N18" s="57">
        <f>SUM(L18,M18)</f>
        <v>0</v>
      </c>
    </row>
    <row r="19" spans="1:14" ht="15" x14ac:dyDescent="0.2">
      <c r="A19" s="71" t="s">
        <v>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7">
        <f t="shared" si="0"/>
        <v>0</v>
      </c>
      <c r="M19" s="57">
        <f t="shared" si="0"/>
        <v>0</v>
      </c>
      <c r="N19" s="57">
        <f t="shared" si="1"/>
        <v>0</v>
      </c>
    </row>
    <row r="20" spans="1:14" ht="15" x14ac:dyDescent="0.2">
      <c r="A20" s="71" t="s">
        <v>97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7">
        <f t="shared" si="0"/>
        <v>0</v>
      </c>
      <c r="M20" s="57">
        <f t="shared" si="0"/>
        <v>0</v>
      </c>
      <c r="N20" s="57">
        <f t="shared" si="1"/>
        <v>0</v>
      </c>
    </row>
    <row r="21" spans="1:14" ht="15" x14ac:dyDescent="0.2">
      <c r="A21" s="75" t="s">
        <v>92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7">
        <f t="shared" si="0"/>
        <v>0</v>
      </c>
      <c r="M21" s="57">
        <f t="shared" si="0"/>
        <v>0</v>
      </c>
      <c r="N21" s="57">
        <f t="shared" si="1"/>
        <v>0</v>
      </c>
    </row>
    <row r="22" spans="1:14" ht="15" x14ac:dyDescent="0.2">
      <c r="A22" s="75" t="s">
        <v>92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7">
        <f t="shared" si="0"/>
        <v>0</v>
      </c>
      <c r="M22" s="57">
        <f t="shared" si="0"/>
        <v>0</v>
      </c>
      <c r="N22" s="57">
        <f t="shared" si="1"/>
        <v>0</v>
      </c>
    </row>
    <row r="23" spans="1:14" ht="15" x14ac:dyDescent="0.2">
      <c r="A23" s="75" t="s">
        <v>92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7">
        <f t="shared" si="0"/>
        <v>0</v>
      </c>
      <c r="M23" s="57">
        <f t="shared" si="0"/>
        <v>0</v>
      </c>
      <c r="N23" s="57">
        <f t="shared" si="1"/>
        <v>0</v>
      </c>
    </row>
    <row r="24" spans="1:14" ht="15" x14ac:dyDescent="0.2">
      <c r="A24" s="75" t="s">
        <v>92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7">
        <f t="shared" si="0"/>
        <v>0</v>
      </c>
      <c r="M24" s="57">
        <f t="shared" si="0"/>
        <v>0</v>
      </c>
      <c r="N24" s="57">
        <f t="shared" si="1"/>
        <v>0</v>
      </c>
    </row>
    <row r="25" spans="1:14" ht="15" x14ac:dyDescent="0.2">
      <c r="A25" s="75" t="s">
        <v>92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7">
        <f t="shared" si="0"/>
        <v>0</v>
      </c>
      <c r="M25" s="57">
        <f t="shared" si="0"/>
        <v>0</v>
      </c>
      <c r="N25" s="57">
        <f t="shared" si="1"/>
        <v>0</v>
      </c>
    </row>
    <row r="26" spans="1:14" ht="15" x14ac:dyDescent="0.2">
      <c r="A26" s="75" t="s">
        <v>92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7">
        <f t="shared" si="0"/>
        <v>0</v>
      </c>
      <c r="M26" s="57">
        <f t="shared" si="0"/>
        <v>0</v>
      </c>
      <c r="N26" s="57">
        <f t="shared" si="1"/>
        <v>0</v>
      </c>
    </row>
    <row r="27" spans="1:14" ht="15" x14ac:dyDescent="0.2">
      <c r="A27" s="75" t="s">
        <v>92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7">
        <f t="shared" si="0"/>
        <v>0</v>
      </c>
      <c r="M27" s="57">
        <f t="shared" si="0"/>
        <v>0</v>
      </c>
      <c r="N27" s="57">
        <f t="shared" si="1"/>
        <v>0</v>
      </c>
    </row>
    <row r="28" spans="1:14" ht="15" x14ac:dyDescent="0.2">
      <c r="A28" s="75" t="s">
        <v>92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7">
        <f t="shared" si="0"/>
        <v>0</v>
      </c>
      <c r="M28" s="57">
        <f t="shared" si="0"/>
        <v>0</v>
      </c>
      <c r="N28" s="57">
        <f t="shared" si="1"/>
        <v>0</v>
      </c>
    </row>
    <row r="29" spans="1:14" ht="15" x14ac:dyDescent="0.2">
      <c r="A29" s="75" t="s">
        <v>92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7">
        <f t="shared" si="0"/>
        <v>0</v>
      </c>
      <c r="M29" s="57">
        <f t="shared" si="0"/>
        <v>0</v>
      </c>
      <c r="N29" s="57">
        <f t="shared" si="1"/>
        <v>0</v>
      </c>
    </row>
    <row r="30" spans="1:14" ht="15" x14ac:dyDescent="0.2">
      <c r="A30" s="75" t="s">
        <v>92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7">
        <f t="shared" si="0"/>
        <v>0</v>
      </c>
      <c r="M30" s="57">
        <f t="shared" si="0"/>
        <v>0</v>
      </c>
      <c r="N30" s="57">
        <f t="shared" si="1"/>
        <v>0</v>
      </c>
    </row>
    <row r="31" spans="1:14" ht="15" x14ac:dyDescent="0.2">
      <c r="A31" s="75" t="s">
        <v>95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7">
        <f t="shared" si="0"/>
        <v>0</v>
      </c>
      <c r="M31" s="57">
        <f t="shared" si="0"/>
        <v>0</v>
      </c>
      <c r="N31" s="57">
        <f t="shared" si="1"/>
        <v>0</v>
      </c>
    </row>
    <row r="32" spans="1:14" ht="15" x14ac:dyDescent="0.2">
      <c r="A32" s="71" t="s">
        <v>39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7">
        <f>SUM(B32,D32,F32,H32,J32)</f>
        <v>0</v>
      </c>
      <c r="M32" s="57">
        <f>SUM(C32,E32,G32,I32,K32)</f>
        <v>0</v>
      </c>
      <c r="N32" s="57">
        <f t="shared" si="1"/>
        <v>0</v>
      </c>
    </row>
    <row r="33" spans="1:255" ht="15" x14ac:dyDescent="0.2">
      <c r="A33" s="71" t="s">
        <v>15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7">
        <f>SUM(B33,D33,F33,H33,J33)</f>
        <v>0</v>
      </c>
      <c r="M33" s="57">
        <f>SUM(C33,E33,G33,I33,K33)</f>
        <v>0</v>
      </c>
      <c r="N33" s="57">
        <f t="shared" si="1"/>
        <v>0</v>
      </c>
    </row>
    <row r="34" spans="1:255" ht="15.75" x14ac:dyDescent="0.25">
      <c r="A34" s="28" t="s">
        <v>16</v>
      </c>
      <c r="B34" s="58">
        <f t="shared" ref="B34:N34" si="2">SUM(B9:B33)</f>
        <v>0</v>
      </c>
      <c r="C34" s="58">
        <f t="shared" si="2"/>
        <v>0</v>
      </c>
      <c r="D34" s="58">
        <f t="shared" si="2"/>
        <v>0</v>
      </c>
      <c r="E34" s="58">
        <f t="shared" si="2"/>
        <v>0</v>
      </c>
      <c r="F34" s="58">
        <f>SUM(F9:F33)</f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  <c r="J34" s="58">
        <f>SUM(J9:J33)</f>
        <v>0</v>
      </c>
      <c r="K34" s="58">
        <f>SUM(K9:K33)</f>
        <v>0</v>
      </c>
      <c r="L34" s="58">
        <f t="shared" si="2"/>
        <v>0</v>
      </c>
      <c r="M34" s="58">
        <f t="shared" si="2"/>
        <v>0</v>
      </c>
      <c r="N34" s="58">
        <f t="shared" si="2"/>
        <v>0</v>
      </c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</row>
    <row r="35" spans="1:255" ht="15" x14ac:dyDescent="0.2">
      <c r="A35" s="2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36"/>
      <c r="N35" s="36"/>
    </row>
    <row r="36" spans="1:255" ht="15" x14ac:dyDescent="0.2">
      <c r="A36" s="47" t="s">
        <v>17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36"/>
      <c r="N36" s="36"/>
    </row>
    <row r="37" spans="1:255" ht="15" x14ac:dyDescent="0.2">
      <c r="A37" s="28" t="str">
        <f>Master!A37</f>
        <v xml:space="preserve">  Temporary (10.1%)</v>
      </c>
      <c r="B37" s="57">
        <f>Master!$B$37*B31</f>
        <v>0</v>
      </c>
      <c r="C37" s="57">
        <f>Master!$B$37*C31</f>
        <v>0</v>
      </c>
      <c r="D37" s="57">
        <f>Master!$B$37*D31</f>
        <v>0</v>
      </c>
      <c r="E37" s="57">
        <f>Master!$B$37*E31</f>
        <v>0</v>
      </c>
      <c r="F37" s="57">
        <f>Master!$B$37*F31</f>
        <v>0</v>
      </c>
      <c r="G37" s="57">
        <f>Master!$B$37*G31</f>
        <v>0</v>
      </c>
      <c r="H37" s="57">
        <f>Master!$B$37*H31</f>
        <v>0</v>
      </c>
      <c r="I37" s="57">
        <f>Master!$B$37*I31</f>
        <v>0</v>
      </c>
      <c r="J37" s="57">
        <f>Master!$B$37*J31</f>
        <v>0</v>
      </c>
      <c r="K37" s="57">
        <f>Master!$B$37*K31</f>
        <v>0</v>
      </c>
      <c r="L37" s="57">
        <f t="shared" ref="L37:M41" si="3">SUM(B37,D37,F37,H37,J37)</f>
        <v>0</v>
      </c>
      <c r="M37" s="57">
        <f t="shared" si="3"/>
        <v>0</v>
      </c>
      <c r="N37" s="57">
        <f>SUM(L37,M37)</f>
        <v>0</v>
      </c>
    </row>
    <row r="38" spans="1:255" ht="15" x14ac:dyDescent="0.2">
      <c r="A38" s="28" t="str">
        <f>Master!A38</f>
        <v xml:space="preserve">  Faculty Academic and Other (38.6%)</v>
      </c>
      <c r="B38" s="57">
        <f>Master!$B$38*SUM(B10,B12,B14,B16,B18,B21:B30)</f>
        <v>0</v>
      </c>
      <c r="C38" s="57">
        <f>Master!$B$38*SUM(C10,C12,C14,C16,C18,C21:C30)</f>
        <v>0</v>
      </c>
      <c r="D38" s="57">
        <f>Master!$B$38*SUM(D10,D12,D14,D16,D18,D21:D30)</f>
        <v>0</v>
      </c>
      <c r="E38" s="57">
        <f>Master!$B$38*SUM(E10,E12,E14,E16,E18,E21:E30)</f>
        <v>0</v>
      </c>
      <c r="F38" s="57">
        <f>Master!$B$38*SUM(F10,F12,F14,F16,F18,F21:F30)</f>
        <v>0</v>
      </c>
      <c r="G38" s="57">
        <f>Master!$B$38*SUM(G10,G12,G14,G16,G18,G21:G30)</f>
        <v>0</v>
      </c>
      <c r="H38" s="57">
        <f>Master!$B$38*SUM(H10,H12,H14,H16,H18,H21:H30)</f>
        <v>0</v>
      </c>
      <c r="I38" s="57">
        <f>Master!$B$38*SUM(I10,I12,I14,I16,I18,I21:I30)</f>
        <v>0</v>
      </c>
      <c r="J38" s="57">
        <f>Master!$B$38*SUM(J10,J12,J14,J16,J18,J21:J30)</f>
        <v>0</v>
      </c>
      <c r="K38" s="57">
        <f>Master!$B$38*SUM(K10,K12,K14,K16,K18,K21:K30)</f>
        <v>0</v>
      </c>
      <c r="L38" s="57">
        <f t="shared" si="3"/>
        <v>0</v>
      </c>
      <c r="M38" s="57">
        <f t="shared" si="3"/>
        <v>0</v>
      </c>
      <c r="N38" s="57">
        <f>SUM(L38,M38)</f>
        <v>0</v>
      </c>
    </row>
    <row r="39" spans="1:255" ht="15" x14ac:dyDescent="0.2">
      <c r="A39" s="28" t="str">
        <f>Master!A39</f>
        <v xml:space="preserve">  Faculty Summer  (19.4%)</v>
      </c>
      <c r="B39" s="57">
        <f>Master!$B$39*SUM(B9,B11,B13,B15,B17)</f>
        <v>0</v>
      </c>
      <c r="C39" s="57">
        <f>Master!$B$39*SUM(C9,C11,C13,C15,C17)</f>
        <v>0</v>
      </c>
      <c r="D39" s="57">
        <f>Master!$B$39*SUM(D9,D11,D13,D15,D17)</f>
        <v>0</v>
      </c>
      <c r="E39" s="57">
        <f>Master!$B$39*SUM(E9,E11,E13,E15,E17)</f>
        <v>0</v>
      </c>
      <c r="F39" s="57">
        <f>Master!$B$39*SUM(F9,F11,F13,F15,F17)</f>
        <v>0</v>
      </c>
      <c r="G39" s="57">
        <f>Master!$B$39*SUM(G9,G11,G13,G15,G17)</f>
        <v>0</v>
      </c>
      <c r="H39" s="57">
        <f>Master!$B$39*SUM(H9,H11,H13,H15,H17)</f>
        <v>0</v>
      </c>
      <c r="I39" s="57">
        <f>Master!$B$39*SUM(I9,I11,I13,I15,I17)</f>
        <v>0</v>
      </c>
      <c r="J39" s="57">
        <f>Master!$B$39*SUM(J9,J11,J13,J15,J17)</f>
        <v>0</v>
      </c>
      <c r="K39" s="57">
        <f>Master!$B$39*SUM(K9,K11,K13,K15,K17)</f>
        <v>0</v>
      </c>
      <c r="L39" s="57">
        <f t="shared" si="3"/>
        <v>0</v>
      </c>
      <c r="M39" s="57">
        <f t="shared" si="3"/>
        <v>0</v>
      </c>
      <c r="N39" s="57">
        <f>SUM(L39,M39)</f>
        <v>0</v>
      </c>
    </row>
    <row r="40" spans="1:255" ht="15" x14ac:dyDescent="0.2">
      <c r="A40" s="28" t="str">
        <f>Master!A40</f>
        <v xml:space="preserve">  Graduate Students (14.7%)</v>
      </c>
      <c r="B40" s="57">
        <f>Master!$B$40*SUM(B19,B20)</f>
        <v>0</v>
      </c>
      <c r="C40" s="57">
        <f>Master!$B$40*SUM(C19,C20)</f>
        <v>0</v>
      </c>
      <c r="D40" s="57">
        <f>Master!$B$40*SUM(D19,D20)</f>
        <v>0</v>
      </c>
      <c r="E40" s="57">
        <f>Master!$B$40*SUM(E19,E20)</f>
        <v>0</v>
      </c>
      <c r="F40" s="57">
        <f>Master!$B$40*SUM(F19,F20)</f>
        <v>0</v>
      </c>
      <c r="G40" s="57">
        <f>Master!$B$40*SUM(G19,G20)</f>
        <v>0</v>
      </c>
      <c r="H40" s="57">
        <f>Master!$B$40*SUM(H19,H20)</f>
        <v>0</v>
      </c>
      <c r="I40" s="57">
        <f>Master!$B$40*SUM(I19,I20)</f>
        <v>0</v>
      </c>
      <c r="J40" s="57">
        <f>Master!$B$40*SUM(J19,J20)</f>
        <v>0</v>
      </c>
      <c r="K40" s="57">
        <f>Master!$B$40*SUM(K19,K20)</f>
        <v>0</v>
      </c>
      <c r="L40" s="57">
        <f>SUM(B40,D40,F40,H40,J40)</f>
        <v>0</v>
      </c>
      <c r="M40" s="57">
        <f>SUM(C40,E40,G40,I40,K40)</f>
        <v>0</v>
      </c>
      <c r="N40" s="57">
        <f>SUM(L40,M40)</f>
        <v>0</v>
      </c>
    </row>
    <row r="41" spans="1:255" ht="15.75" x14ac:dyDescent="0.25">
      <c r="A41" s="28" t="s">
        <v>18</v>
      </c>
      <c r="B41" s="58">
        <f>SUM(B37:B40)</f>
        <v>0</v>
      </c>
      <c r="C41" s="58">
        <f>SUM(C37:C40)</f>
        <v>0</v>
      </c>
      <c r="D41" s="58">
        <f t="shared" ref="D41:K41" si="4">SUM(D37:D40)</f>
        <v>0</v>
      </c>
      <c r="E41" s="58">
        <f t="shared" si="4"/>
        <v>0</v>
      </c>
      <c r="F41" s="58">
        <f t="shared" si="4"/>
        <v>0</v>
      </c>
      <c r="G41" s="58">
        <f t="shared" si="4"/>
        <v>0</v>
      </c>
      <c r="H41" s="58">
        <f t="shared" si="4"/>
        <v>0</v>
      </c>
      <c r="I41" s="58">
        <f t="shared" si="4"/>
        <v>0</v>
      </c>
      <c r="J41" s="58">
        <f t="shared" si="4"/>
        <v>0</v>
      </c>
      <c r="K41" s="58">
        <f t="shared" si="4"/>
        <v>0</v>
      </c>
      <c r="L41" s="58">
        <f t="shared" si="3"/>
        <v>0</v>
      </c>
      <c r="M41" s="58">
        <f t="shared" si="3"/>
        <v>0</v>
      </c>
      <c r="N41" s="58">
        <f>SUM(L41,M41)</f>
        <v>0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</row>
    <row r="42" spans="1:255" ht="15.75" x14ac:dyDescent="0.25">
      <c r="A42" s="2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</row>
    <row r="43" spans="1:255" ht="15.75" x14ac:dyDescent="0.25">
      <c r="A43" s="47" t="s">
        <v>19</v>
      </c>
      <c r="B43" s="58">
        <f>SUM(B34,B41)</f>
        <v>0</v>
      </c>
      <c r="C43" s="58">
        <f t="shared" ref="C43:I43" si="5">SUM(C34,C41)</f>
        <v>0</v>
      </c>
      <c r="D43" s="58">
        <f t="shared" si="5"/>
        <v>0</v>
      </c>
      <c r="E43" s="58">
        <f t="shared" si="5"/>
        <v>0</v>
      </c>
      <c r="F43" s="58">
        <f t="shared" si="5"/>
        <v>0</v>
      </c>
      <c r="G43" s="58">
        <f t="shared" si="5"/>
        <v>0</v>
      </c>
      <c r="H43" s="58">
        <f t="shared" si="5"/>
        <v>0</v>
      </c>
      <c r="I43" s="58">
        <f t="shared" si="5"/>
        <v>0</v>
      </c>
      <c r="J43" s="58">
        <f>SUM(J34,J41)</f>
        <v>0</v>
      </c>
      <c r="K43" s="58">
        <f>SUM(K34,K41)</f>
        <v>0</v>
      </c>
      <c r="L43" s="58">
        <f>SUM(B43,D43,F43,H43,J43)</f>
        <v>0</v>
      </c>
      <c r="M43" s="58">
        <f>SUM(C43,E43,G43,I43,K43)</f>
        <v>0</v>
      </c>
      <c r="N43" s="58">
        <f>SUM(L43,M43)</f>
        <v>0</v>
      </c>
    </row>
    <row r="44" spans="1:255" ht="15.75" x14ac:dyDescent="0.25">
      <c r="A44" s="2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255" ht="15" x14ac:dyDescent="0.2">
      <c r="A45" s="74" t="s">
        <v>101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7">
        <f>SUM(B45,D45,F45,H45,J45)</f>
        <v>0</v>
      </c>
      <c r="M45" s="57">
        <f>SUM(C45,E45,G45,I45,K45)</f>
        <v>0</v>
      </c>
      <c r="N45" s="57">
        <f>SUM(L45,M45)</f>
        <v>0</v>
      </c>
    </row>
    <row r="46" spans="1:255" ht="15" x14ac:dyDescent="0.2">
      <c r="A46" s="74" t="s">
        <v>102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7">
        <f>SUM(B46,D46,F46,H46,J46)</f>
        <v>0</v>
      </c>
      <c r="M46" s="57">
        <f>SUM(C46,E46,G46,I46,K46)</f>
        <v>0</v>
      </c>
      <c r="N46" s="57">
        <f>SUM(L46,M46)</f>
        <v>0</v>
      </c>
    </row>
    <row r="47" spans="1:255" ht="15" x14ac:dyDescent="0.2">
      <c r="A47" s="28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1:255" ht="15" x14ac:dyDescent="0.2">
      <c r="A48" s="74" t="s">
        <v>54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7">
        <f>SUM(B48,D48,F48,H48,J48)</f>
        <v>0</v>
      </c>
      <c r="M48" s="57">
        <f>SUM(C48,E48,G48,I48,K48)</f>
        <v>0</v>
      </c>
      <c r="N48" s="57">
        <f>SUM(L48,M48)</f>
        <v>0</v>
      </c>
    </row>
    <row r="49" spans="1:14" ht="15" x14ac:dyDescent="0.2">
      <c r="A49" s="74" t="s">
        <v>20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7">
        <f>SUM(B49,D49,F49,H49,J49)</f>
        <v>0</v>
      </c>
      <c r="M49" s="57">
        <f>SUM(C49,E49,G49,I49,K49)</f>
        <v>0</v>
      </c>
      <c r="N49" s="57">
        <f>SUM(L49,M49)</f>
        <v>0</v>
      </c>
    </row>
    <row r="50" spans="1:14" ht="15" x14ac:dyDescent="0.2">
      <c r="A50" s="28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60"/>
      <c r="M50" s="57"/>
      <c r="N50" s="57"/>
    </row>
    <row r="51" spans="1:14" ht="15.75" x14ac:dyDescent="0.25">
      <c r="A51" s="47" t="s">
        <v>55</v>
      </c>
      <c r="B51" s="61"/>
      <c r="C51" s="58"/>
      <c r="D51" s="58"/>
      <c r="E51" s="58"/>
      <c r="F51" s="58"/>
      <c r="G51" s="58"/>
      <c r="H51" s="58"/>
      <c r="I51" s="58"/>
      <c r="J51" s="58"/>
      <c r="K51" s="58"/>
      <c r="L51" s="57"/>
      <c r="M51" s="57"/>
      <c r="N51" s="57"/>
    </row>
    <row r="52" spans="1:14" ht="15" x14ac:dyDescent="0.2">
      <c r="A52" s="71" t="s">
        <v>56</v>
      </c>
      <c r="B52" s="62">
        <v>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57">
        <f t="shared" ref="L52:M55" si="6">SUM(B52,D52,F52,H52,J52)</f>
        <v>0</v>
      </c>
      <c r="M52" s="57">
        <f t="shared" si="6"/>
        <v>0</v>
      </c>
      <c r="N52" s="57">
        <f>SUM(L52,M52)</f>
        <v>0</v>
      </c>
    </row>
    <row r="53" spans="1:14" ht="15" x14ac:dyDescent="0.2">
      <c r="A53" s="71" t="s">
        <v>57</v>
      </c>
      <c r="B53" s="62">
        <v>0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57">
        <f t="shared" si="6"/>
        <v>0</v>
      </c>
      <c r="M53" s="57">
        <f t="shared" si="6"/>
        <v>0</v>
      </c>
      <c r="N53" s="57">
        <f>SUM(L53,M53)</f>
        <v>0</v>
      </c>
    </row>
    <row r="54" spans="1:14" ht="15" x14ac:dyDescent="0.2">
      <c r="A54" s="71" t="s">
        <v>58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57">
        <f t="shared" si="6"/>
        <v>0</v>
      </c>
      <c r="M54" s="57">
        <f t="shared" si="6"/>
        <v>0</v>
      </c>
      <c r="N54" s="57">
        <f>SUM(L54,M54)</f>
        <v>0</v>
      </c>
    </row>
    <row r="55" spans="1:14" ht="15" x14ac:dyDescent="0.2">
      <c r="A55" s="71" t="s">
        <v>59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57">
        <f t="shared" si="6"/>
        <v>0</v>
      </c>
      <c r="M55" s="57">
        <f t="shared" si="6"/>
        <v>0</v>
      </c>
      <c r="N55" s="57">
        <f>SUM(L55,M55)</f>
        <v>0</v>
      </c>
    </row>
    <row r="56" spans="1:14" ht="15.75" x14ac:dyDescent="0.25">
      <c r="A56" s="2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ht="15" x14ac:dyDescent="0.2">
      <c r="A57" s="47" t="s">
        <v>21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36"/>
      <c r="N57" s="36"/>
    </row>
    <row r="58" spans="1:14" ht="15" x14ac:dyDescent="0.2">
      <c r="A58" s="71" t="s">
        <v>22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7">
        <f t="shared" ref="L58:M60" si="7">SUM(B58,D58,F58,H58,J58)</f>
        <v>0</v>
      </c>
      <c r="M58" s="57">
        <f t="shared" si="7"/>
        <v>0</v>
      </c>
      <c r="N58" s="57">
        <f>SUM(L58,M58)</f>
        <v>0</v>
      </c>
    </row>
    <row r="59" spans="1:14" ht="15" x14ac:dyDescent="0.2">
      <c r="A59" s="71" t="s">
        <v>23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7">
        <f t="shared" si="7"/>
        <v>0</v>
      </c>
      <c r="M59" s="57">
        <f t="shared" si="7"/>
        <v>0</v>
      </c>
      <c r="N59" s="57">
        <f>SUM(L59,M59)</f>
        <v>0</v>
      </c>
    </row>
    <row r="60" spans="1:14" ht="15" x14ac:dyDescent="0.2">
      <c r="A60" s="71" t="s">
        <v>24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7">
        <f t="shared" si="7"/>
        <v>0</v>
      </c>
      <c r="M60" s="57">
        <f t="shared" si="7"/>
        <v>0</v>
      </c>
      <c r="N60" s="57">
        <f>SUM(L60,M60)</f>
        <v>0</v>
      </c>
    </row>
    <row r="61" spans="1:14" ht="15" x14ac:dyDescent="0.2">
      <c r="A61" s="71" t="s">
        <v>52</v>
      </c>
      <c r="B61" s="56">
        <v>0</v>
      </c>
      <c r="C61" s="33"/>
      <c r="D61" s="56">
        <v>0</v>
      </c>
      <c r="E61" s="33"/>
      <c r="F61" s="56">
        <v>0</v>
      </c>
      <c r="G61" s="33"/>
      <c r="H61" s="56">
        <v>0</v>
      </c>
      <c r="I61" s="33"/>
      <c r="J61" s="56">
        <v>0</v>
      </c>
      <c r="K61" s="33"/>
      <c r="L61" s="57">
        <f>SUM(B61,D61,F61,H61,J61)</f>
        <v>0</v>
      </c>
      <c r="M61" s="57"/>
      <c r="N61" s="57">
        <f>L61</f>
        <v>0</v>
      </c>
    </row>
    <row r="62" spans="1:14" ht="15" x14ac:dyDescent="0.2">
      <c r="A62" s="71" t="s">
        <v>53</v>
      </c>
      <c r="B62" s="56">
        <v>0</v>
      </c>
      <c r="C62" s="33"/>
      <c r="D62" s="56">
        <v>0</v>
      </c>
      <c r="E62" s="33"/>
      <c r="F62" s="56">
        <v>0</v>
      </c>
      <c r="G62" s="33"/>
      <c r="H62" s="56">
        <v>0</v>
      </c>
      <c r="I62" s="33"/>
      <c r="J62" s="56">
        <v>0</v>
      </c>
      <c r="K62" s="33"/>
      <c r="L62" s="57">
        <f>SUM(B62,D62,F62,H62,J62)</f>
        <v>0</v>
      </c>
      <c r="M62" s="57"/>
      <c r="N62" s="57">
        <f>L62</f>
        <v>0</v>
      </c>
    </row>
    <row r="63" spans="1:14" ht="15" x14ac:dyDescent="0.2">
      <c r="A63" s="71" t="s">
        <v>52</v>
      </c>
      <c r="B63" s="56">
        <v>0</v>
      </c>
      <c r="C63" s="33"/>
      <c r="D63" s="56">
        <v>0</v>
      </c>
      <c r="E63" s="33"/>
      <c r="F63" s="56">
        <v>0</v>
      </c>
      <c r="G63" s="33"/>
      <c r="H63" s="56">
        <v>0</v>
      </c>
      <c r="I63" s="33"/>
      <c r="J63" s="56">
        <v>0</v>
      </c>
      <c r="K63" s="33"/>
      <c r="L63" s="57">
        <f>SUM(B63,D63,F63,H63,J63)</f>
        <v>0</v>
      </c>
      <c r="M63" s="57"/>
      <c r="N63" s="57">
        <f>L63</f>
        <v>0</v>
      </c>
    </row>
    <row r="64" spans="1:14" ht="15" x14ac:dyDescent="0.2">
      <c r="A64" s="71" t="s">
        <v>53</v>
      </c>
      <c r="B64" s="56">
        <v>0</v>
      </c>
      <c r="C64" s="33"/>
      <c r="D64" s="56">
        <v>0</v>
      </c>
      <c r="E64" s="33"/>
      <c r="F64" s="56">
        <v>0</v>
      </c>
      <c r="G64" s="33"/>
      <c r="H64" s="56">
        <v>0</v>
      </c>
      <c r="I64" s="33"/>
      <c r="J64" s="56">
        <v>0</v>
      </c>
      <c r="K64" s="33"/>
      <c r="L64" s="57">
        <f>SUM(B64,D64,F64,H64,J64)</f>
        <v>0</v>
      </c>
      <c r="M64" s="57"/>
      <c r="N64" s="57">
        <f>L64</f>
        <v>0</v>
      </c>
    </row>
    <row r="65" spans="1:255" ht="15" x14ac:dyDescent="0.2">
      <c r="A65" s="71" t="s">
        <v>52</v>
      </c>
      <c r="B65" s="56">
        <v>0</v>
      </c>
      <c r="C65" s="33"/>
      <c r="D65" s="56">
        <v>0</v>
      </c>
      <c r="E65" s="33"/>
      <c r="F65" s="56">
        <v>0</v>
      </c>
      <c r="G65" s="33"/>
      <c r="H65" s="56">
        <v>0</v>
      </c>
      <c r="I65" s="33"/>
      <c r="J65" s="56">
        <v>0</v>
      </c>
      <c r="K65" s="33"/>
      <c r="L65" s="57">
        <f t="shared" ref="L65:M75" si="8">SUM(B65,D65,F65,H65,J65)</f>
        <v>0</v>
      </c>
      <c r="M65" s="57"/>
      <c r="N65" s="57">
        <f t="shared" ref="N65:N72" si="9">L65</f>
        <v>0</v>
      </c>
    </row>
    <row r="66" spans="1:255" ht="15" x14ac:dyDescent="0.2">
      <c r="A66" s="71" t="s">
        <v>53</v>
      </c>
      <c r="B66" s="56">
        <v>0</v>
      </c>
      <c r="C66" s="33"/>
      <c r="D66" s="56">
        <v>0</v>
      </c>
      <c r="E66" s="33"/>
      <c r="F66" s="56">
        <v>0</v>
      </c>
      <c r="G66" s="33"/>
      <c r="H66" s="56">
        <v>0</v>
      </c>
      <c r="I66" s="33"/>
      <c r="J66" s="56">
        <v>0</v>
      </c>
      <c r="K66" s="33"/>
      <c r="L66" s="57">
        <f t="shared" si="8"/>
        <v>0</v>
      </c>
      <c r="M66" s="57"/>
      <c r="N66" s="57">
        <f t="shared" si="9"/>
        <v>0</v>
      </c>
    </row>
    <row r="67" spans="1:255" ht="15" x14ac:dyDescent="0.2">
      <c r="A67" s="71" t="s">
        <v>52</v>
      </c>
      <c r="B67" s="56">
        <v>0</v>
      </c>
      <c r="C67" s="33"/>
      <c r="D67" s="56">
        <v>0</v>
      </c>
      <c r="E67" s="33"/>
      <c r="F67" s="56">
        <v>0</v>
      </c>
      <c r="G67" s="33"/>
      <c r="H67" s="56">
        <v>0</v>
      </c>
      <c r="I67" s="33"/>
      <c r="J67" s="56">
        <v>0</v>
      </c>
      <c r="K67" s="33"/>
      <c r="L67" s="57">
        <f t="shared" si="8"/>
        <v>0</v>
      </c>
      <c r="M67" s="57"/>
      <c r="N67" s="57">
        <f t="shared" si="9"/>
        <v>0</v>
      </c>
    </row>
    <row r="68" spans="1:255" ht="15" x14ac:dyDescent="0.2">
      <c r="A68" s="71" t="s">
        <v>53</v>
      </c>
      <c r="B68" s="56">
        <v>0</v>
      </c>
      <c r="C68" s="33"/>
      <c r="D68" s="56">
        <v>0</v>
      </c>
      <c r="E68" s="33"/>
      <c r="F68" s="56">
        <v>0</v>
      </c>
      <c r="G68" s="33"/>
      <c r="H68" s="56">
        <v>0</v>
      </c>
      <c r="I68" s="33"/>
      <c r="J68" s="56">
        <v>0</v>
      </c>
      <c r="K68" s="33"/>
      <c r="L68" s="57">
        <f t="shared" si="8"/>
        <v>0</v>
      </c>
      <c r="M68" s="57"/>
      <c r="N68" s="57">
        <f t="shared" si="9"/>
        <v>0</v>
      </c>
    </row>
    <row r="69" spans="1:255" ht="15" x14ac:dyDescent="0.2">
      <c r="A69" s="71" t="s">
        <v>52</v>
      </c>
      <c r="B69" s="56">
        <v>0</v>
      </c>
      <c r="C69" s="33"/>
      <c r="D69" s="56">
        <v>0</v>
      </c>
      <c r="E69" s="33"/>
      <c r="F69" s="56">
        <v>0</v>
      </c>
      <c r="G69" s="33"/>
      <c r="H69" s="56">
        <v>0</v>
      </c>
      <c r="I69" s="33"/>
      <c r="J69" s="56">
        <v>0</v>
      </c>
      <c r="K69" s="33"/>
      <c r="L69" s="57">
        <f t="shared" si="8"/>
        <v>0</v>
      </c>
      <c r="M69" s="57"/>
      <c r="N69" s="57">
        <f t="shared" si="9"/>
        <v>0</v>
      </c>
    </row>
    <row r="70" spans="1:255" ht="15" x14ac:dyDescent="0.2">
      <c r="A70" s="71" t="s">
        <v>53</v>
      </c>
      <c r="B70" s="56">
        <v>0</v>
      </c>
      <c r="C70" s="33"/>
      <c r="D70" s="56">
        <v>0</v>
      </c>
      <c r="E70" s="33"/>
      <c r="F70" s="56">
        <v>0</v>
      </c>
      <c r="G70" s="33"/>
      <c r="H70" s="56">
        <v>0</v>
      </c>
      <c r="I70" s="33"/>
      <c r="J70" s="56">
        <v>0</v>
      </c>
      <c r="K70" s="33"/>
      <c r="L70" s="57">
        <f t="shared" si="8"/>
        <v>0</v>
      </c>
      <c r="M70" s="57"/>
      <c r="N70" s="57">
        <f t="shared" si="9"/>
        <v>0</v>
      </c>
    </row>
    <row r="71" spans="1:255" ht="15" x14ac:dyDescent="0.2">
      <c r="A71" s="71" t="s">
        <v>52</v>
      </c>
      <c r="B71" s="56">
        <v>0</v>
      </c>
      <c r="C71" s="33"/>
      <c r="D71" s="56">
        <v>0</v>
      </c>
      <c r="E71" s="33"/>
      <c r="F71" s="56">
        <v>0</v>
      </c>
      <c r="G71" s="33"/>
      <c r="H71" s="56">
        <v>0</v>
      </c>
      <c r="I71" s="33"/>
      <c r="J71" s="56">
        <v>0</v>
      </c>
      <c r="K71" s="33"/>
      <c r="L71" s="57">
        <f t="shared" si="8"/>
        <v>0</v>
      </c>
      <c r="M71" s="57"/>
      <c r="N71" s="57">
        <f t="shared" si="9"/>
        <v>0</v>
      </c>
    </row>
    <row r="72" spans="1:255" ht="15" x14ac:dyDescent="0.2">
      <c r="A72" s="71" t="s">
        <v>53</v>
      </c>
      <c r="B72" s="56">
        <v>0</v>
      </c>
      <c r="C72" s="33"/>
      <c r="D72" s="56">
        <v>0</v>
      </c>
      <c r="E72" s="33"/>
      <c r="F72" s="56">
        <v>0</v>
      </c>
      <c r="G72" s="33"/>
      <c r="H72" s="56">
        <v>0</v>
      </c>
      <c r="I72" s="33"/>
      <c r="J72" s="56">
        <v>0</v>
      </c>
      <c r="K72" s="33"/>
      <c r="L72" s="57">
        <f t="shared" si="8"/>
        <v>0</v>
      </c>
      <c r="M72" s="57"/>
      <c r="N72" s="57">
        <f t="shared" si="9"/>
        <v>0</v>
      </c>
    </row>
    <row r="73" spans="1:255" ht="15" x14ac:dyDescent="0.2">
      <c r="A73" s="71" t="s">
        <v>25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7">
        <f t="shared" si="8"/>
        <v>0</v>
      </c>
      <c r="M73" s="57">
        <f t="shared" si="8"/>
        <v>0</v>
      </c>
      <c r="N73" s="57">
        <f>SUM(L73,M73)</f>
        <v>0</v>
      </c>
    </row>
    <row r="74" spans="1:255" ht="15" x14ac:dyDescent="0.2">
      <c r="A74" s="71" t="s">
        <v>26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7">
        <f t="shared" si="8"/>
        <v>0</v>
      </c>
      <c r="M74" s="57">
        <f t="shared" si="8"/>
        <v>0</v>
      </c>
      <c r="N74" s="57">
        <f>SUM(L74,M74)</f>
        <v>0</v>
      </c>
    </row>
    <row r="75" spans="1:255" ht="15" x14ac:dyDescent="0.2">
      <c r="A75" s="71" t="s">
        <v>35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7">
        <f t="shared" si="8"/>
        <v>0</v>
      </c>
      <c r="M75" s="57">
        <f t="shared" si="8"/>
        <v>0</v>
      </c>
      <c r="N75" s="57">
        <f>SUM(L75,M75)</f>
        <v>0</v>
      </c>
    </row>
    <row r="76" spans="1:255" ht="15.75" x14ac:dyDescent="0.25">
      <c r="A76" s="47" t="s">
        <v>60</v>
      </c>
      <c r="B76" s="58">
        <f>SUM(B58:B75)</f>
        <v>0</v>
      </c>
      <c r="C76" s="58">
        <f t="shared" ref="C76:I76" si="10">SUM(C58:C75)</f>
        <v>0</v>
      </c>
      <c r="D76" s="58">
        <f t="shared" si="10"/>
        <v>0</v>
      </c>
      <c r="E76" s="58">
        <f t="shared" si="10"/>
        <v>0</v>
      </c>
      <c r="F76" s="58">
        <f t="shared" si="10"/>
        <v>0</v>
      </c>
      <c r="G76" s="58">
        <f t="shared" si="10"/>
        <v>0</v>
      </c>
      <c r="H76" s="58">
        <f t="shared" si="10"/>
        <v>0</v>
      </c>
      <c r="I76" s="58">
        <f t="shared" si="10"/>
        <v>0</v>
      </c>
      <c r="J76" s="58">
        <f>SUM(J58:J75)</f>
        <v>0</v>
      </c>
      <c r="K76" s="58">
        <f>SUM(K58:K75)</f>
        <v>0</v>
      </c>
      <c r="L76" s="58">
        <f>SUM(L58:L75)</f>
        <v>0</v>
      </c>
      <c r="M76" s="58">
        <f>SUM(C76,E76,G76,I76,K76)</f>
        <v>0</v>
      </c>
      <c r="N76" s="58">
        <f>SUM(L76,M76)</f>
        <v>0</v>
      </c>
    </row>
    <row r="77" spans="1:255" x14ac:dyDescent="0.2">
      <c r="A77" s="28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39"/>
      <c r="N77" s="39"/>
    </row>
    <row r="78" spans="1:255" ht="15.75" x14ac:dyDescent="0.25">
      <c r="A78" s="47" t="s">
        <v>27</v>
      </c>
      <c r="B78" s="58">
        <f t="shared" ref="B78:L78" si="11">SUM(B43,B45,B46,B48,B49,B52,B53,B54,B55,B76)</f>
        <v>0</v>
      </c>
      <c r="C78" s="58">
        <f t="shared" si="11"/>
        <v>0</v>
      </c>
      <c r="D78" s="58">
        <f t="shared" si="11"/>
        <v>0</v>
      </c>
      <c r="E78" s="58">
        <f t="shared" si="11"/>
        <v>0</v>
      </c>
      <c r="F78" s="58">
        <f t="shared" si="11"/>
        <v>0</v>
      </c>
      <c r="G78" s="58">
        <f t="shared" si="11"/>
        <v>0</v>
      </c>
      <c r="H78" s="58">
        <f t="shared" si="11"/>
        <v>0</v>
      </c>
      <c r="I78" s="58">
        <f t="shared" si="11"/>
        <v>0</v>
      </c>
      <c r="J78" s="58">
        <f t="shared" si="11"/>
        <v>0</v>
      </c>
      <c r="K78" s="58">
        <f t="shared" si="11"/>
        <v>0</v>
      </c>
      <c r="L78" s="58">
        <f t="shared" si="11"/>
        <v>0</v>
      </c>
      <c r="M78" s="58">
        <f>SUM(C78,E78,G78,I78,K78)</f>
        <v>0</v>
      </c>
      <c r="N78" s="58">
        <f>SUM(L78,M78)</f>
        <v>0</v>
      </c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ht="15.75" x14ac:dyDescent="0.25">
      <c r="A79" s="47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ht="15.75" x14ac:dyDescent="0.25">
      <c r="A80" s="112" t="s">
        <v>68</v>
      </c>
      <c r="B80" s="18">
        <f t="shared" ref="B80:K80" si="12">SUM(B43+B48+B49+B58+B59+B60+B61+B63+B65+B67+B69+B71+B73+B74)</f>
        <v>0</v>
      </c>
      <c r="C80" s="18">
        <f t="shared" si="12"/>
        <v>0</v>
      </c>
      <c r="D80" s="18">
        <f t="shared" si="12"/>
        <v>0</v>
      </c>
      <c r="E80" s="18">
        <f t="shared" si="12"/>
        <v>0</v>
      </c>
      <c r="F80" s="18">
        <f t="shared" si="12"/>
        <v>0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58">
        <f t="shared" ref="L80:M80" si="13">SUM(B80,D80,F80,H80,J80)</f>
        <v>0</v>
      </c>
      <c r="M80" s="58">
        <f t="shared" si="13"/>
        <v>0</v>
      </c>
      <c r="N80" s="58">
        <f>SUM(L80,M80)</f>
        <v>0</v>
      </c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ht="15.75" x14ac:dyDescent="0.25">
      <c r="A81" s="28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ht="15" x14ac:dyDescent="0.2">
      <c r="A82" s="47" t="s">
        <v>28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42"/>
      <c r="N82" s="42"/>
    </row>
    <row r="83" spans="1:255" ht="15" x14ac:dyDescent="0.2">
      <c r="A83" s="28" t="s">
        <v>104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65"/>
      <c r="M83" s="42"/>
      <c r="N83" s="42"/>
    </row>
    <row r="84" spans="1:255" ht="15" x14ac:dyDescent="0.2">
      <c r="A84" s="28" t="s">
        <v>76</v>
      </c>
      <c r="B84" s="43">
        <f>'Tab #1'!B84</f>
        <v>0</v>
      </c>
      <c r="C84" s="43">
        <f>$B$84</f>
        <v>0</v>
      </c>
      <c r="D84" s="43">
        <f t="shared" ref="D84:K84" si="14">$B$84</f>
        <v>0</v>
      </c>
      <c r="E84" s="43">
        <f t="shared" si="14"/>
        <v>0</v>
      </c>
      <c r="F84" s="43">
        <f t="shared" si="14"/>
        <v>0</v>
      </c>
      <c r="G84" s="43">
        <f t="shared" si="14"/>
        <v>0</v>
      </c>
      <c r="H84" s="43">
        <f t="shared" si="14"/>
        <v>0</v>
      </c>
      <c r="I84" s="43">
        <f t="shared" si="14"/>
        <v>0</v>
      </c>
      <c r="J84" s="43">
        <f t="shared" si="14"/>
        <v>0</v>
      </c>
      <c r="K84" s="43">
        <f t="shared" si="14"/>
        <v>0</v>
      </c>
      <c r="L84" s="42"/>
      <c r="M84" s="42"/>
      <c r="N84" s="42"/>
    </row>
    <row r="85" spans="1:255" ht="15" x14ac:dyDescent="0.2">
      <c r="A85" s="28" t="s">
        <v>49</v>
      </c>
      <c r="B85" s="43">
        <f>'Tab #1'!B85</f>
        <v>0</v>
      </c>
      <c r="C85" s="43">
        <f>C84</f>
        <v>0</v>
      </c>
      <c r="D85" s="43">
        <f>$B$85</f>
        <v>0</v>
      </c>
      <c r="E85" s="43">
        <f>E84</f>
        <v>0</v>
      </c>
      <c r="F85" s="43">
        <f>B85</f>
        <v>0</v>
      </c>
      <c r="G85" s="43">
        <f>G84</f>
        <v>0</v>
      </c>
      <c r="H85" s="43">
        <f>B85</f>
        <v>0</v>
      </c>
      <c r="I85" s="43">
        <f>I84</f>
        <v>0</v>
      </c>
      <c r="J85" s="43">
        <f>B85</f>
        <v>0</v>
      </c>
      <c r="K85" s="43">
        <f>K84</f>
        <v>0</v>
      </c>
      <c r="L85" s="42"/>
      <c r="M85" s="42"/>
      <c r="N85" s="42"/>
    </row>
    <row r="86" spans="1:255" ht="15" x14ac:dyDescent="0.2">
      <c r="A86" s="52" t="s">
        <v>77</v>
      </c>
      <c r="B86" s="57">
        <f>IF(B85=Master!C84,Master!B84*((B78)-(SUM(B45,B46,B52,B53,B54,B55,B61:B72,B75))),0)</f>
        <v>0</v>
      </c>
      <c r="C86" s="57">
        <f>IF(C85=Master!C84,Master!B84*((C78)-(SUM(C45,C46,C52,C53,C54,C55,C61:C72,C75))),0)</f>
        <v>0</v>
      </c>
      <c r="D86" s="57">
        <f>IF(D85=Master!C84,Master!B84*((D78)-(SUM(D45,D46,D52,D53,D54,D55,D61:D72,D75))),0)</f>
        <v>0</v>
      </c>
      <c r="E86" s="57">
        <f>IF(E85=Master!C84,Master!B84*((E78)-(SUM(E45,E46,E52,E53,E54,E55,E61:E72,E75))),0)</f>
        <v>0</v>
      </c>
      <c r="F86" s="57">
        <f>IF(F85=Master!C84,Master!B84*((F78)-(SUM(F45,F46,F52,F53,F54,F55,F61:F72,F75))),0)</f>
        <v>0</v>
      </c>
      <c r="G86" s="57">
        <f>IF(G85=Master!C84,Master!B84*((G78)-(SUM(G45,G46,G52,G53,G54,G55,G61:G72,G75))),0)</f>
        <v>0</v>
      </c>
      <c r="H86" s="57">
        <f>IF(H85=Master!C84,Master!B84*((H78)-(SUM(H45,H46,H52,H53,H54,H55,H61:H72,H75))),0)</f>
        <v>0</v>
      </c>
      <c r="I86" s="57">
        <f>IF(I85=Master!C84,Master!B84*((I78)-(SUM(I45,I46,I52,I53,I54,I55,I61:I72,I75))),0)</f>
        <v>0</v>
      </c>
      <c r="J86" s="57">
        <f>IF(J85=Master!C84,Master!B84*((J78)-(SUM(J45,J46,J52,J53,J54,J55,J61:J72,J75))),0)</f>
        <v>0</v>
      </c>
      <c r="K86" s="57">
        <f>IF(K85=Master!C84,Master!B84*((K78)-(SUM(K45,K46,K52,K53,K54,K55,K61:K72,K75))),0)</f>
        <v>0</v>
      </c>
      <c r="L86" s="57">
        <f>SUM(B86,D86,F86,H86,J86)</f>
        <v>0</v>
      </c>
      <c r="M86" s="57">
        <f t="shared" ref="L86:M92" si="15">SUM(C86,E86,G86,I86,K86)</f>
        <v>0</v>
      </c>
      <c r="N86" s="57">
        <f t="shared" ref="N86:N93" si="16">SUM(L86,M86)</f>
        <v>0</v>
      </c>
    </row>
    <row r="87" spans="1:255" ht="15" x14ac:dyDescent="0.2">
      <c r="A87" s="52" t="s">
        <v>70</v>
      </c>
      <c r="B87" s="57">
        <f>IF(B85=Master!C86,Master!B86*((B78)-(SUM(B45,B46,B52,B53,B54,B55,B61:B72,B75))),0)</f>
        <v>0</v>
      </c>
      <c r="C87" s="57">
        <f>IF(C85=Master!C86,Master!B86*((C78)-(SUM(C45,C46,C52,C53,C54,C55,C61:C72,C75))),0)</f>
        <v>0</v>
      </c>
      <c r="D87" s="57">
        <f>IF(D85=Master!C86,Master!B86*((D78)-(SUM(D45,D46,D52,D53,D54,D55,D61:D72,D75))),0)</f>
        <v>0</v>
      </c>
      <c r="E87" s="57">
        <f>IF(E85=Master!C86,Master!B86*((E78)-(SUM(E45,E46,E52,E53,E54,E55,E61:E72,E75))),0)</f>
        <v>0</v>
      </c>
      <c r="F87" s="57">
        <f>IF(F85=Master!C86,Master!B86*((F78)-(SUM(F45,F46,F52,F53,F54,F55,F61:F72,F75))),0)</f>
        <v>0</v>
      </c>
      <c r="G87" s="57">
        <f>IF(G85=Master!C86,Master!B86*((G78)-(SUM(G45,G46,G52,G53,G54,G55,G61:G72,G75))),0)</f>
        <v>0</v>
      </c>
      <c r="H87" s="57">
        <f>IF(H85=Master!C86,Master!B86*((H78)-(SUM(H45,H46,H52,H53,H54,H55,H61:H72,H75))),0)</f>
        <v>0</v>
      </c>
      <c r="I87" s="57">
        <f>IF(I85=Master!C86,Master!B86*((I78)-(SUM(I45,I46,I52,I53,I54,I55,I61:I72,I75))),0)</f>
        <v>0</v>
      </c>
      <c r="J87" s="57">
        <f>IF(J85=Master!C86,Master!B86*((J78)-(SUM(J45,J46,J52,J53,J54,J55,J61:J72,J75))),0)</f>
        <v>0</v>
      </c>
      <c r="K87" s="57">
        <f>IF(K85=Master!C86,Master!B86*((K78)-(SUM(K45,K46,K52,K53,K54,K55,K61:K72,K75))),0)</f>
        <v>0</v>
      </c>
      <c r="L87" s="57">
        <f t="shared" si="15"/>
        <v>0</v>
      </c>
      <c r="M87" s="57">
        <f>SUM(C87,E87,G87,I87,K87)</f>
        <v>0</v>
      </c>
      <c r="N87" s="57">
        <f t="shared" si="16"/>
        <v>0</v>
      </c>
    </row>
    <row r="88" spans="1:255" ht="15" x14ac:dyDescent="0.2">
      <c r="A88" s="52" t="s">
        <v>71</v>
      </c>
      <c r="B88" s="57">
        <f>IF(B85=Master!C87,Master!B87*((B78)-(SUM(B45,B46,B52,B53,B54,B55,B61:B72,B75))),0)</f>
        <v>0</v>
      </c>
      <c r="C88" s="57">
        <f>IF(C85=Master!C87,Master!B87*((C78)-(SUM(C45,C46,C52,C53,C54,C55,C61:C72,C75))),0)</f>
        <v>0</v>
      </c>
      <c r="D88" s="57">
        <f>IF(D85=Master!C87,Master!B87*((D78)-(SUM(D45,D46,D52,D53,D54,D55,D61:D72,D75))),0)</f>
        <v>0</v>
      </c>
      <c r="E88" s="57">
        <f>IF(E85=Master!C87,Master!B87*((E78)-(SUM(E45,E46,E52,E53,E54,E55,E61:E72,E75))),0)</f>
        <v>0</v>
      </c>
      <c r="F88" s="57">
        <f>IF(F85=Master!C87,Master!B87*((F78)-(SUM(F45,F46,F52,F53,F54,F55,F61:F72,F75))),0)</f>
        <v>0</v>
      </c>
      <c r="G88" s="57">
        <f>IF(G85=Master!C87,Master!B87*((G78)-(SUM(G45,G46,G52,G53,G54,G55,G61:G72,G75))),0)</f>
        <v>0</v>
      </c>
      <c r="H88" s="57">
        <f>IF(H85=Master!C87,Master!B87*((H78)-(SUM(H45,H46,H52,H53,H54,H55,H61:H72,H75))),0)</f>
        <v>0</v>
      </c>
      <c r="I88" s="57">
        <f>IF(I85=Master!C87,Master!B87*((I78)-(SUM(I45,I46,I52,I53,I54,I55,I61:I72,I75))),0)</f>
        <v>0</v>
      </c>
      <c r="J88" s="57">
        <f>IF(J85=Master!C87,Master!B87*((J78)-(SUM(J45,J46,J52,J53,J54,J55,J61:J72,J75))),0)</f>
        <v>0</v>
      </c>
      <c r="K88" s="57">
        <f>IF(K85=Master!C87,Master!B87*((K78)-(SUM(K45,K46,K52,K53,K54,K55,K61:K72,K75))),0)</f>
        <v>0</v>
      </c>
      <c r="L88" s="57">
        <f t="shared" si="15"/>
        <v>0</v>
      </c>
      <c r="M88" s="57">
        <f t="shared" si="15"/>
        <v>0</v>
      </c>
      <c r="N88" s="57">
        <f t="shared" si="16"/>
        <v>0</v>
      </c>
    </row>
    <row r="89" spans="1:255" ht="15" x14ac:dyDescent="0.2">
      <c r="A89" s="52" t="s">
        <v>72</v>
      </c>
      <c r="B89" s="57">
        <f>IF(B85=Master!C88,Master!B88*((B78)-(SUM(B45,B46,B52,B53,B54,B55,B61:B72,B75))),0)</f>
        <v>0</v>
      </c>
      <c r="C89" s="57">
        <f>IF(C85=Master!C88,Master!B88*((C78)-(SUM(C45,C46,C52,C53,C54,C55,C61:C72,C75))),0)</f>
        <v>0</v>
      </c>
      <c r="D89" s="57">
        <f>IF(D85=Master!C88,Master!B88*((D78)-(SUM(D45,D46,D52,D53,D54,D55,D61:D72,D75))),0)</f>
        <v>0</v>
      </c>
      <c r="E89" s="57">
        <f>IF(E85=Master!C88,Master!B88*((E78)-(SUM(E45,E46,E52,E53,E54,E55,E61:E72,E75))),0)</f>
        <v>0</v>
      </c>
      <c r="F89" s="57">
        <f>IF(F85=Master!C88,Master!B88*((F78)-(SUM(F45,F46,F52,F53,F54,F55,F61:F72,F75))),0)</f>
        <v>0</v>
      </c>
      <c r="G89" s="57">
        <f>IF(G85=Master!C88,Master!B88*((G78)-(SUM(G45,G46,G52,G53,G54,G55,G61:G72,G75))),0)</f>
        <v>0</v>
      </c>
      <c r="H89" s="57">
        <f>IF(H85=Master!C88,Master!B88*((H78)-(SUM(H45,H46,H52,H53,H54,H55,H61:H72,H75))),0)</f>
        <v>0</v>
      </c>
      <c r="I89" s="57">
        <f>IF(I85=Master!C88,Master!B88*((I78)-(SUM(I45,I46,I52,I53,I54,I55,I61:I72,I75))),0)</f>
        <v>0</v>
      </c>
      <c r="J89" s="57">
        <f>IF(J85=Master!C88,Master!B88*((J78)-(SUM(J45,J46,J52,J53,J54,J55,J61:J72,J75))),0)</f>
        <v>0</v>
      </c>
      <c r="K89" s="57">
        <f>IF(K85=Master!C88,Master!B88*((K78)-(SUM(K45,K46,K52,K53,K54,K55,K61:K72,K75))),0)</f>
        <v>0</v>
      </c>
      <c r="L89" s="57">
        <f t="shared" si="15"/>
        <v>0</v>
      </c>
      <c r="M89" s="57">
        <f t="shared" si="15"/>
        <v>0</v>
      </c>
      <c r="N89" s="57">
        <f t="shared" si="16"/>
        <v>0</v>
      </c>
    </row>
    <row r="90" spans="1:255" ht="15" x14ac:dyDescent="0.2">
      <c r="A90" s="52" t="s">
        <v>73</v>
      </c>
      <c r="B90" s="57">
        <f>IF(B85=Master!C89,Master!B89*((B78)-(SUM(B45,B46,B52,B53,B54,B55,B61:B72,B75))),0)</f>
        <v>0</v>
      </c>
      <c r="C90" s="57">
        <f>IF(C85=Master!C89,Master!B89*((C78)-(SUM(C45,C46,C52,C53,C54,C55,C61:C72,C75))),0)</f>
        <v>0</v>
      </c>
      <c r="D90" s="57">
        <f>IF(D85=Master!C89,Master!B89*((D78)-(SUM(D45,D46,D52,D53,D54,D55,D61:D72,D75))),0)</f>
        <v>0</v>
      </c>
      <c r="E90" s="57">
        <f>IF(E85=Master!C89,Master!B89*((E78)-(SUM(E45,E46,E52,E53,E54,E55,E61:E72,E75))),0)</f>
        <v>0</v>
      </c>
      <c r="F90" s="57">
        <f>IF(F85=Master!C89,Master!B89*((F78)-(SUM(F45,F46,F52,F53,F54,F55,F61:F72,F75))),0)</f>
        <v>0</v>
      </c>
      <c r="G90" s="57">
        <f>IF(G85=Master!C89,Master!B89*((G78)-(SUM(G45,G46,G52,G53,G54,G55,G61:G72,G75))),0)</f>
        <v>0</v>
      </c>
      <c r="H90" s="57">
        <f>IF(H85=Master!C89,Master!B89*((H78)-(SUM(H45,H46,H52,H53,H54,H55,H61:H72,H75))),0)</f>
        <v>0</v>
      </c>
      <c r="I90" s="57">
        <f>IF(I85=Master!C89,Master!B89*((I78)-(SUM(I45,I46,I52,I53,I54,I55,I61:I72,I75))),0)</f>
        <v>0</v>
      </c>
      <c r="J90" s="57">
        <f>IF(J85=Master!C89,Master!B89*((J78)-(SUM(J45,J46,J52,J53,J54,J55,J61:J72,J75))),0)</f>
        <v>0</v>
      </c>
      <c r="K90" s="57">
        <f>IF(K85=Master!C89,Master!B89*((K78)-(SUM(K45,K46,K52,K53,K54,K55,K61:K72,K75))),0)</f>
        <v>0</v>
      </c>
      <c r="L90" s="57">
        <f>SUM(B90,D90,F90,H90,J90)</f>
        <v>0</v>
      </c>
      <c r="M90" s="57">
        <f t="shared" si="15"/>
        <v>0</v>
      </c>
      <c r="N90" s="57">
        <f t="shared" si="16"/>
        <v>0</v>
      </c>
    </row>
    <row r="91" spans="1:255" ht="15" x14ac:dyDescent="0.2">
      <c r="A91" s="52" t="s">
        <v>63</v>
      </c>
      <c r="B91" s="57">
        <f>IF(B85=Master!C90,Master!B90*((B78)-(SUM(B45,B46,B52,B53,B54,B55,B61:B72,B75))),0)</f>
        <v>0</v>
      </c>
      <c r="C91" s="57">
        <f>IF(C85=Master!C90,Master!B90*((C78)-(SUM(C45,C46,C52,C53,C54,C55,C61:C72,C75))),0)</f>
        <v>0</v>
      </c>
      <c r="D91" s="57">
        <f>IF(D85=Master!C90,Master!B90*((D78)-(SUM(D45,D46,D52,D53,D54,D55,D61:D72,D75))),0)</f>
        <v>0</v>
      </c>
      <c r="E91" s="57">
        <f>IF(E85=Master!C90,Master!B90*((E78)-(SUM(E45,E46,E52,E53,E54,E55,E61:E72,E75))),0)</f>
        <v>0</v>
      </c>
      <c r="F91" s="57">
        <f>IF(F85=Master!C90,Master!B90*((F78)-(SUM(F45,F46,F52,F53,F54,F55,F61:F72,F75))),0)</f>
        <v>0</v>
      </c>
      <c r="G91" s="57">
        <f>IF(G85=Master!C90,Master!B90*((G78)-(SUM(G45,G46,G52,G53,G54,G55,G61:G72,G75))),0)</f>
        <v>0</v>
      </c>
      <c r="H91" s="57">
        <f>IF(H85=Master!C90,Master!B90*((H78)-(SUM(H45,H46,H52,H53,H54,H55,H61:H72,H75))),0)</f>
        <v>0</v>
      </c>
      <c r="I91" s="57">
        <f>IF(I85=Master!C90,Master!B90*((I78)-(SUM(I45,I46,I52,I53,I54,I55,I61:I72,I75))),0)</f>
        <v>0</v>
      </c>
      <c r="J91" s="57">
        <f>IF(J85=Master!C90,Master!B90*((J78)-(SUM(J45,J46,J52,J53,J54,J55,J61:J72,J75))),0)</f>
        <v>0</v>
      </c>
      <c r="K91" s="57">
        <f>IF(K85=Master!C90,Master!B90*((K78)-(SUM(K45,K46,K52,K53,K54,K55,K61:K72,K75))),0)</f>
        <v>0</v>
      </c>
      <c r="L91" s="57">
        <f t="shared" si="15"/>
        <v>0</v>
      </c>
      <c r="M91" s="57">
        <f t="shared" si="15"/>
        <v>0</v>
      </c>
      <c r="N91" s="57">
        <f t="shared" si="16"/>
        <v>0</v>
      </c>
    </row>
    <row r="92" spans="1:255" ht="15" x14ac:dyDescent="0.2">
      <c r="A92" s="52" t="s">
        <v>74</v>
      </c>
      <c r="B92" s="57">
        <f>IF(B85=Master!C91,Master!B91*((B78)-(SUM(B45,B46,B52,B53,B54,B55,B61:B72,B75))),0)</f>
        <v>0</v>
      </c>
      <c r="C92" s="57">
        <f>IF(C85=Master!C91,Master!B91*((C78)-(SUM(C45,C46,C52,C53,C54,C55,C61:C72,C75))),0)</f>
        <v>0</v>
      </c>
      <c r="D92" s="57">
        <f>IF(D85=Master!C91,Master!B91*((D78)-(SUM(D45,D46,D52,D53,D54,D55,D61:D72,D75))),0)</f>
        <v>0</v>
      </c>
      <c r="E92" s="57">
        <f>IF(E85=Master!C91,Master!B91*((E78)-(SUM(E45,E46,E52,E53,E54,E55,E61:E72,E75))),0)</f>
        <v>0</v>
      </c>
      <c r="F92" s="57">
        <f>IF(F85=Master!C91,Master!B91*((F78)-(SUM(F45,F46,F52,F53,F54,F55,F61:F72,F75))),0)</f>
        <v>0</v>
      </c>
      <c r="G92" s="57">
        <f>IF(G85=Master!C91,Master!B91*((G78)-(SUM(G45,G46,G52,G53,G54,G55,G61:G72,G75))),0)</f>
        <v>0</v>
      </c>
      <c r="H92" s="57">
        <f>IF(H85=Master!C91,Master!B91*((H78)-(SUM(H45,H46,H52,H53,H54,H55,H61:H72,H75))),0)</f>
        <v>0</v>
      </c>
      <c r="I92" s="57">
        <f>IF(I85=Master!C91,Master!B91*((I78)-(SUM(I45,I46,I52,I53,I54,I55,I61:I72,I75))),0)</f>
        <v>0</v>
      </c>
      <c r="J92" s="57">
        <f>IF(J85=Master!C91,Master!B91*((J78)-(SUM(J45,J46,J52,J53,J54,J55,J61:J72,J75))),0)</f>
        <v>0</v>
      </c>
      <c r="K92" s="57">
        <f>IF(K85=Master!C91,Master!B91*((K78)-(SUM(K45,K46,K52,K53,K54,K55,K61:K72,K75))),0)</f>
        <v>0</v>
      </c>
      <c r="L92" s="57">
        <f>SUM(B92,D92,F92,H92,J92)</f>
        <v>0</v>
      </c>
      <c r="M92" s="57">
        <f t="shared" si="15"/>
        <v>0</v>
      </c>
      <c r="N92" s="57">
        <f t="shared" si="16"/>
        <v>0</v>
      </c>
    </row>
    <row r="93" spans="1:255" ht="15" x14ac:dyDescent="0.2">
      <c r="A93" s="52" t="s">
        <v>75</v>
      </c>
      <c r="B93" s="57">
        <f>IF(B85=Master!C92,Master!B92*((B78)-(SUM(B45,B46,B52,B53,B54,B55,B61:B72,B75))),0)</f>
        <v>0</v>
      </c>
      <c r="C93" s="57">
        <f>IF(C85=Master!C92,Master!B92*((C78)-(SUM(C45,C46,C52,C53,C54,C55,C61:C72,C75))),0)</f>
        <v>0</v>
      </c>
      <c r="D93" s="57">
        <f>IF(D85=Master!C92,Master!B92*((D78)-(SUM(D45,D46,D52,D53,D54,D55,D61:D72,D75))),0)</f>
        <v>0</v>
      </c>
      <c r="E93" s="57">
        <f>IF(E85=Master!C92,Master!B92*((E78)-(SUM(E45,E46,E52,E53,E54,E55,E61:E72,E75))),0)</f>
        <v>0</v>
      </c>
      <c r="F93" s="57">
        <f>IF(F85=Master!C92,Master!B92*((F78)-(SUM(F45,F46,F52,F53,F54,F55,F61:F72,F75))),0)</f>
        <v>0</v>
      </c>
      <c r="G93" s="57">
        <f>IF(G85=Master!C92,Master!B92*((G78)-(SUM(G45,G46,G52,G53,G54,G55,G61:G72,G75))),0)</f>
        <v>0</v>
      </c>
      <c r="H93" s="57">
        <f>IF(H85=Master!C92,Master!B92*((H78)-(SUM(H45,H46,H52,H53,H54,H55,H61:H72,H75))),0)</f>
        <v>0</v>
      </c>
      <c r="I93" s="57">
        <f>IF(I85=Master!C92,Master!B92*((I78)-(SUM(I45,I46,I52,I53,I54,I55,I61:I72,I75))),0)</f>
        <v>0</v>
      </c>
      <c r="J93" s="57">
        <f>IF(J85=Master!C92,Master!B92*((J78)-(SUM(J45,J46,J52,J53,J54,J55,J61:J72,J75))),0)</f>
        <v>0</v>
      </c>
      <c r="K93" s="57">
        <f>IF(K85=Master!C92,Master!B92*((K78)-(SUM(K45,K46,K52,K53,K54,K55,K61:K72,K75))),0)</f>
        <v>0</v>
      </c>
      <c r="L93" s="57">
        <f>SUM(B93,D93,F93,H93,J93)</f>
        <v>0</v>
      </c>
      <c r="M93" s="57">
        <f>SUM(C93,E93,G93,I93,K93)</f>
        <v>0</v>
      </c>
      <c r="N93" s="57">
        <f t="shared" si="16"/>
        <v>0</v>
      </c>
    </row>
    <row r="94" spans="1:255" ht="15" x14ac:dyDescent="0.2">
      <c r="A94" s="28" t="s">
        <v>26</v>
      </c>
      <c r="B94" s="66">
        <f>IF(OR((B85=Master!C84),(B85=Master!C87),(B85=Master!C88),(B85=Master!C89),(B85=Master!C90),(B85=Master!C91),(B85=Master!C92),(B85=Master!C85),(B85=Master!C86)),0,(B85/100)*((B78)-(SUM(B45:B46,B52,B53,B54,B55,B61:B72,B75))))</f>
        <v>0</v>
      </c>
      <c r="C94" s="57"/>
      <c r="D94" s="66">
        <f>IF(OR((D85=Master!C84),(D85=Master!C87),(D85=Master!C88),(D85=Master!C89),(D85=Master!C90),(D85=Master!C91),(D85=Master!C92),(D85=Master!C85),(D85=Master!C86)),0,(D85/100)*((D78)-(SUM(D45:D46,D52,D53,D54,D55,D61:D72,D75))))</f>
        <v>0</v>
      </c>
      <c r="E94" s="57"/>
      <c r="F94" s="66">
        <f>IF(OR((F85=Master!C84),(F85=Master!C87),(F85=Master!C88),(F85=Master!C89),(F85=Master!C90),(F85=Master!C91),(F85=Master!C92),(F85=Master!C85),(F85=Master!C86)),0,(F85/100)*((F78)-(SUM(F45:F46,F52,F53,F54,F55,F61:F72,F75))))</f>
        <v>0</v>
      </c>
      <c r="G94" s="57"/>
      <c r="H94" s="66">
        <f>IF(OR((H85=Master!C84),(H85=Master!C87),(H85=Master!C88),(H85=Master!C89),(H85=Master!C90),(H85=Master!C91),(H85=Master!C92),(H85=Master!C85),(H85=Master!C86)),0,(H85/100)*((H78)-(SUM(H45:H46,H52,H53,H54,H55,H61:H72,H75))))</f>
        <v>0</v>
      </c>
      <c r="I94" s="57"/>
      <c r="J94" s="66">
        <f>IF(OR((J85=Master!C84),(J85=Master!C87),(J85=Master!C88),(J85=Master!C89),(J85=Master!C90),(J85=Master!C91),(J85=Master!C92),(J85=Master!C85),(J85=Master!C86)),0,(J85/100)*((J78)-(SUM(J45:J46,J52,J53,J54,J55,J61:J72,J75))))</f>
        <v>0</v>
      </c>
      <c r="K94" s="57"/>
      <c r="L94" s="57">
        <f>SUM(B94,D94,F94,H94,J94)</f>
        <v>0</v>
      </c>
      <c r="M94" s="57">
        <f>SUM(C94,E94,G94,I94,K94)</f>
        <v>0</v>
      </c>
      <c r="N94" s="57">
        <f>SUM(L94,M94)</f>
        <v>0</v>
      </c>
    </row>
    <row r="95" spans="1:255" ht="15" x14ac:dyDescent="0.2">
      <c r="A95" s="28" t="s">
        <v>61</v>
      </c>
      <c r="B95" s="57"/>
      <c r="C95" s="57">
        <f>((B78-SUM(B45,B46,B52,B53,B54,B55,B62,B64,B66,B68,B70,B72,B75))*(B84/100)-B97)</f>
        <v>0</v>
      </c>
      <c r="D95" s="57"/>
      <c r="E95" s="57">
        <f>((D78-SUM(D45,D46,D52,D53,D54,D55,D62,D64,D66,D68,D70,D72,D75))*(D84/100)-D97)</f>
        <v>0</v>
      </c>
      <c r="F95" s="57"/>
      <c r="G95" s="57">
        <f>((F78-SUM(F45,F46,F52,F53,F54,F55,F62,F64,F66,F68,F70,F72,F75))*(F84/100)-F97)</f>
        <v>0</v>
      </c>
      <c r="H95" s="57"/>
      <c r="I95" s="57">
        <f>((H78-SUM(H45,H46,H52,H53,H54,H55,H62,H64,H66,H68,H70,H72,H75))*(H84/100)-H97)</f>
        <v>0</v>
      </c>
      <c r="J95" s="57"/>
      <c r="K95" s="57">
        <f>((J78-SUM(J45,J46,J52,J53,J54,J55,J62,J64,J66,J68,J70,J72,J75))*(J84/100)-J97)</f>
        <v>0</v>
      </c>
      <c r="L95" s="57"/>
      <c r="M95" s="57">
        <f>SUM(C95,E95,G95,I95,K95)</f>
        <v>0</v>
      </c>
      <c r="N95" s="57">
        <f>SUM(L95,M95)</f>
        <v>0</v>
      </c>
    </row>
    <row r="96" spans="1:255" ht="15" x14ac:dyDescent="0.2">
      <c r="A96" s="28" t="s">
        <v>103</v>
      </c>
      <c r="B96" s="57">
        <f>B85/100*(B61+B63+B65+B67+B69+B71)</f>
        <v>0</v>
      </c>
      <c r="C96" s="57"/>
      <c r="D96" s="57">
        <f>D85/100*(D61+D63+D65+D67+D69+D71)</f>
        <v>0</v>
      </c>
      <c r="E96" s="57"/>
      <c r="F96" s="57">
        <f>F85/100*(F61+F63+F65+F67+F69+F71)</f>
        <v>0</v>
      </c>
      <c r="G96" s="57"/>
      <c r="H96" s="57">
        <f>H85/100*(H61+H63+H65+H67+H69+H71)</f>
        <v>0</v>
      </c>
      <c r="I96" s="57"/>
      <c r="J96" s="57">
        <f>J85/100*(J61+J63+J65+J67+J69+J71)</f>
        <v>0</v>
      </c>
      <c r="K96" s="57"/>
      <c r="L96" s="57">
        <f>SUM(B96,D96,F96,H96,J96)</f>
        <v>0</v>
      </c>
      <c r="M96" s="57"/>
      <c r="N96" s="57">
        <f>L96</f>
        <v>0</v>
      </c>
    </row>
    <row r="97" spans="1:14" ht="15.75" x14ac:dyDescent="0.25">
      <c r="A97" s="47" t="s">
        <v>29</v>
      </c>
      <c r="B97" s="58">
        <f t="shared" ref="B97:K97" si="17">SUM(B86:B96)</f>
        <v>0</v>
      </c>
      <c r="C97" s="58">
        <f t="shared" si="17"/>
        <v>0</v>
      </c>
      <c r="D97" s="58">
        <f t="shared" si="17"/>
        <v>0</v>
      </c>
      <c r="E97" s="58">
        <f t="shared" si="17"/>
        <v>0</v>
      </c>
      <c r="F97" s="58">
        <f t="shared" si="17"/>
        <v>0</v>
      </c>
      <c r="G97" s="58">
        <f t="shared" si="17"/>
        <v>0</v>
      </c>
      <c r="H97" s="58">
        <f t="shared" si="17"/>
        <v>0</v>
      </c>
      <c r="I97" s="58">
        <f t="shared" si="17"/>
        <v>0</v>
      </c>
      <c r="J97" s="58">
        <f t="shared" si="17"/>
        <v>0</v>
      </c>
      <c r="K97" s="58">
        <f t="shared" si="17"/>
        <v>0</v>
      </c>
      <c r="L97" s="58">
        <f>SUM(B97,D97,F97,H97,J97)</f>
        <v>0</v>
      </c>
      <c r="M97" s="58">
        <f>SUM(C97,E97,G97,I97,K97)</f>
        <v>0</v>
      </c>
      <c r="N97" s="58">
        <f>SUM(L97,M97)</f>
        <v>0</v>
      </c>
    </row>
    <row r="98" spans="1:14" ht="15" x14ac:dyDescent="0.2">
      <c r="A98" s="2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36"/>
      <c r="N98" s="36"/>
    </row>
    <row r="99" spans="1:14" ht="15.75" x14ac:dyDescent="0.25">
      <c r="A99" s="47" t="s">
        <v>30</v>
      </c>
      <c r="B99" s="58">
        <f t="shared" ref="B99:K99" si="18">SUM(B78,B97)</f>
        <v>0</v>
      </c>
      <c r="C99" s="58">
        <f t="shared" si="18"/>
        <v>0</v>
      </c>
      <c r="D99" s="58">
        <f t="shared" si="18"/>
        <v>0</v>
      </c>
      <c r="E99" s="58">
        <f t="shared" si="18"/>
        <v>0</v>
      </c>
      <c r="F99" s="58">
        <f t="shared" si="18"/>
        <v>0</v>
      </c>
      <c r="G99" s="58">
        <f t="shared" si="18"/>
        <v>0</v>
      </c>
      <c r="H99" s="58">
        <f t="shared" si="18"/>
        <v>0</v>
      </c>
      <c r="I99" s="58">
        <f t="shared" si="18"/>
        <v>0</v>
      </c>
      <c r="J99" s="58">
        <f t="shared" si="18"/>
        <v>0</v>
      </c>
      <c r="K99" s="58">
        <f t="shared" si="18"/>
        <v>0</v>
      </c>
      <c r="L99" s="58">
        <f>SUM(B99,D99,F99,H99,J99)</f>
        <v>0</v>
      </c>
      <c r="M99" s="58">
        <f>SUM(C99,E99,G99,I99,K99)</f>
        <v>0</v>
      </c>
      <c r="N99" s="58">
        <f>SUM(L99,M99)</f>
        <v>0</v>
      </c>
    </row>
    <row r="100" spans="1:14" x14ac:dyDescent="0.2">
      <c r="A100" s="28" t="s">
        <v>31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39"/>
      <c r="N100" s="39"/>
    </row>
    <row r="101" spans="1:14" x14ac:dyDescent="0.2">
      <c r="A101" s="28" t="s">
        <v>32</v>
      </c>
      <c r="B101" s="45"/>
      <c r="C101" s="67"/>
      <c r="D101" s="45"/>
      <c r="E101" s="67"/>
      <c r="F101" s="45"/>
      <c r="G101" s="67"/>
      <c r="H101" s="45"/>
      <c r="I101" s="67"/>
      <c r="J101" s="45"/>
      <c r="K101" s="67"/>
      <c r="L101" s="45"/>
      <c r="M101" s="45"/>
      <c r="N101" s="39"/>
    </row>
    <row r="102" spans="1:14" ht="15" x14ac:dyDescent="0.2">
      <c r="A102" s="71" t="s">
        <v>33</v>
      </c>
      <c r="B102" s="33"/>
      <c r="C102" s="68">
        <v>0</v>
      </c>
      <c r="D102" s="38"/>
      <c r="E102" s="68">
        <v>0</v>
      </c>
      <c r="F102" s="38"/>
      <c r="G102" s="68">
        <v>0</v>
      </c>
      <c r="H102" s="38"/>
      <c r="I102" s="68">
        <v>0</v>
      </c>
      <c r="J102" s="38"/>
      <c r="K102" s="68">
        <v>0</v>
      </c>
      <c r="L102" s="38"/>
      <c r="M102" s="57">
        <f>SUM(C102,E102,G102,I102,K102)</f>
        <v>0</v>
      </c>
      <c r="N102" s="57">
        <f>M102</f>
        <v>0</v>
      </c>
    </row>
    <row r="103" spans="1:14" ht="15" customHeight="1" x14ac:dyDescent="0.2">
      <c r="A103" s="71" t="s">
        <v>33</v>
      </c>
      <c r="B103" s="38"/>
      <c r="C103" s="68">
        <v>0</v>
      </c>
      <c r="D103" s="38"/>
      <c r="E103" s="68">
        <v>0</v>
      </c>
      <c r="F103" s="38"/>
      <c r="G103" s="68">
        <v>0</v>
      </c>
      <c r="H103" s="38"/>
      <c r="I103" s="68">
        <v>0</v>
      </c>
      <c r="J103" s="38"/>
      <c r="K103" s="68">
        <v>0</v>
      </c>
      <c r="L103" s="38"/>
      <c r="M103" s="57">
        <f>SUM(C103,E103,G103,I103,K103)</f>
        <v>0</v>
      </c>
      <c r="N103" s="57">
        <f>M103</f>
        <v>0</v>
      </c>
    </row>
    <row r="104" spans="1:14" ht="15" customHeight="1" x14ac:dyDescent="0.2">
      <c r="A104" s="71" t="s">
        <v>33</v>
      </c>
      <c r="B104" s="38"/>
      <c r="C104" s="68">
        <v>0</v>
      </c>
      <c r="D104" s="38"/>
      <c r="E104" s="68">
        <v>0</v>
      </c>
      <c r="F104" s="38"/>
      <c r="G104" s="68">
        <v>0</v>
      </c>
      <c r="H104" s="38"/>
      <c r="I104" s="68">
        <v>0</v>
      </c>
      <c r="J104" s="38"/>
      <c r="K104" s="68">
        <v>0</v>
      </c>
      <c r="L104" s="38"/>
      <c r="M104" s="57">
        <f>SUM(C104,E104,G104,I104,K104)</f>
        <v>0</v>
      </c>
      <c r="N104" s="57">
        <f>M104</f>
        <v>0</v>
      </c>
    </row>
    <row r="105" spans="1:14" x14ac:dyDescent="0.2">
      <c r="A105" s="28"/>
      <c r="B105" s="38"/>
      <c r="C105" s="63"/>
      <c r="D105" s="38"/>
      <c r="E105" s="63"/>
      <c r="F105" s="38"/>
      <c r="G105" s="63"/>
      <c r="H105" s="38"/>
      <c r="I105" s="38"/>
      <c r="J105" s="38"/>
      <c r="K105" s="63"/>
      <c r="L105" s="38"/>
      <c r="M105" s="39"/>
      <c r="N105" s="39"/>
    </row>
    <row r="106" spans="1:14" ht="15.75" x14ac:dyDescent="0.25">
      <c r="A106" s="47" t="s">
        <v>34</v>
      </c>
      <c r="B106" s="58">
        <f>SUM(B99:B105)</f>
        <v>0</v>
      </c>
      <c r="C106" s="58">
        <f t="shared" ref="C106:K106" si="19">SUM(C99:C105)</f>
        <v>0</v>
      </c>
      <c r="D106" s="58">
        <f t="shared" si="19"/>
        <v>0</v>
      </c>
      <c r="E106" s="58">
        <f t="shared" si="19"/>
        <v>0</v>
      </c>
      <c r="F106" s="58">
        <f t="shared" si="19"/>
        <v>0</v>
      </c>
      <c r="G106" s="58">
        <f t="shared" si="19"/>
        <v>0</v>
      </c>
      <c r="H106" s="58">
        <f t="shared" si="19"/>
        <v>0</v>
      </c>
      <c r="I106" s="58">
        <f t="shared" si="19"/>
        <v>0</v>
      </c>
      <c r="J106" s="58">
        <f t="shared" si="19"/>
        <v>0</v>
      </c>
      <c r="K106" s="58">
        <f t="shared" si="19"/>
        <v>0</v>
      </c>
      <c r="L106" s="58">
        <f>SUM(L99:L105)</f>
        <v>0</v>
      </c>
      <c r="M106" s="58">
        <f>SUM(C106,E106,G106,I106,K106)</f>
        <v>0</v>
      </c>
      <c r="N106" s="58">
        <f>SUM(L106,M106)</f>
        <v>0</v>
      </c>
    </row>
    <row r="107" spans="1:14" s="75" customFormat="1" x14ac:dyDescent="0.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4" s="75" customFormat="1" x14ac:dyDescent="0.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4" s="75" customFormat="1" x14ac:dyDescent="0.2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1:14" s="75" customFormat="1" x14ac:dyDescent="0.2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1:14" s="75" customFormat="1" x14ac:dyDescent="0.2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4" s="75" customFormat="1" x14ac:dyDescent="0.2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2:12" s="75" customFormat="1" x14ac:dyDescent="0.2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2:12" s="75" customFormat="1" x14ac:dyDescent="0.2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</sheetData>
  <sheetProtection algorithmName="SHA-512" hashValue="nt9Cu6SoO/zGKP+DOIurG5/GeWvvamBRzBBjH4mYS8SNj7ZTCzuCCLreo5ImZXV5BuLGMEANJedPF4PR+ZAeKg==" saltValue="bqkHLp57AZwl+iZAc8//qA==" spinCount="100000" sheet="1" selectLockedCells="1"/>
  <conditionalFormatting sqref="A1:A86">
    <cfRule type="expression" dxfId="36" priority="1" stopIfTrue="1">
      <formula>CELL("Protect", A1)</formula>
    </cfRule>
  </conditionalFormatting>
  <conditionalFormatting sqref="A87:N106">
    <cfRule type="expression" dxfId="35" priority="2" stopIfTrue="1">
      <formula>CELL("Protect", A87)</formula>
    </cfRule>
  </conditionalFormatting>
  <conditionalFormatting sqref="B1:N47">
    <cfRule type="expression" dxfId="34" priority="1063" stopIfTrue="1">
      <formula>CELL("Protect", B1)</formula>
    </cfRule>
  </conditionalFormatting>
  <conditionalFormatting sqref="B51:N55">
    <cfRule type="expression" dxfId="33" priority="1059" stopIfTrue="1">
      <formula xml:space="preserve"> CELL("Protect",#REF!)</formula>
    </cfRule>
  </conditionalFormatting>
  <conditionalFormatting sqref="B57:N86">
    <cfRule type="expression" dxfId="32" priority="608" stopIfTrue="1">
      <formula>CELL("Protect", B57)</formula>
    </cfRule>
  </conditionalFormatting>
  <conditionalFormatting sqref="C48:N49 B48:B50">
    <cfRule type="expression" dxfId="31" priority="1062" stopIfTrue="1">
      <formula>CELL("Protect", B48)</formula>
    </cfRule>
  </conditionalFormatting>
  <hyperlinks>
    <hyperlink ref="A20" r:id="rId1" display="  Graduate Student(s)(7.5%) Ph.D. GRA " xr:uid="{8BB0FA5F-527F-4787-9457-2A9E01E1BC87}"/>
    <hyperlink ref="A19" r:id="rId2" display="  Graduate Student(s)(7.5%) M.S. GRA " xr:uid="{170FA1F2-06E7-49E5-86F3-2C49035E26B7}"/>
  </hyperlinks>
  <printOptions gridLines="1"/>
  <pageMargins left="0.56000000000000005" right="0.55000000000000004" top="0.31" bottom="0.24" header="0.17" footer="0.17"/>
  <pageSetup scale="37" orientation="landscape" horizontalDpi="4294967292" r:id="rId3"/>
  <headerFooter alignWithMargins="0">
    <oddHeader>&amp;L&amp;"System,Bold"&amp;12Budget Estimate</oddHeader>
    <oddFooter>&amp;C&amp;A&amp;R&amp;F       &amp;D 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  <pageSetUpPr fitToPage="1"/>
  </sheetPr>
  <dimension ref="A1:IU114"/>
  <sheetViews>
    <sheetView zoomScale="90" zoomScaleNormal="9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A102" sqref="A102"/>
    </sheetView>
  </sheetViews>
  <sheetFormatPr defaultColWidth="9.28515625" defaultRowHeight="12.75" x14ac:dyDescent="0.2"/>
  <cols>
    <col min="1" max="1" width="89.28515625" style="30" customWidth="1"/>
    <col min="2" max="11" width="13.28515625" style="1" customWidth="1"/>
    <col min="12" max="12" width="16.42578125" style="1" customWidth="1"/>
    <col min="13" max="13" width="13.28515625" style="2" customWidth="1"/>
    <col min="14" max="14" width="15.28515625" style="2" customWidth="1"/>
    <col min="15" max="16384" width="9.28515625" style="2"/>
  </cols>
  <sheetData>
    <row r="1" spans="1:14" x14ac:dyDescent="0.2">
      <c r="A1" s="47" t="s">
        <v>41</v>
      </c>
    </row>
    <row r="2" spans="1:14" x14ac:dyDescent="0.2">
      <c r="A2" s="72" t="s">
        <v>40</v>
      </c>
      <c r="B2" s="4" t="s">
        <v>0</v>
      </c>
      <c r="C2" s="4" t="s">
        <v>1</v>
      </c>
      <c r="D2" s="4" t="s">
        <v>0</v>
      </c>
      <c r="E2" s="4" t="s">
        <v>1</v>
      </c>
      <c r="F2" s="4" t="s">
        <v>0</v>
      </c>
      <c r="G2" s="4" t="s">
        <v>1</v>
      </c>
      <c r="H2" s="4" t="s">
        <v>0</v>
      </c>
      <c r="I2" s="4" t="s">
        <v>1</v>
      </c>
      <c r="J2" s="4" t="s">
        <v>0</v>
      </c>
      <c r="K2" s="4" t="s">
        <v>1</v>
      </c>
      <c r="L2" s="4" t="s">
        <v>2</v>
      </c>
      <c r="M2" s="4" t="s">
        <v>2</v>
      </c>
      <c r="N2" s="4" t="s">
        <v>2</v>
      </c>
    </row>
    <row r="3" spans="1:14" x14ac:dyDescent="0.2">
      <c r="A3" s="72" t="s">
        <v>3</v>
      </c>
      <c r="B3" s="4" t="s">
        <v>4</v>
      </c>
      <c r="C3" s="4" t="s">
        <v>5</v>
      </c>
      <c r="D3" s="4" t="s">
        <v>4</v>
      </c>
      <c r="E3" s="4" t="s">
        <v>5</v>
      </c>
      <c r="F3" s="4" t="s">
        <v>4</v>
      </c>
      <c r="G3" s="4" t="s">
        <v>5</v>
      </c>
      <c r="H3" s="4" t="s">
        <v>4</v>
      </c>
      <c r="I3" s="4" t="s">
        <v>5</v>
      </c>
      <c r="J3" s="4" t="s">
        <v>4</v>
      </c>
      <c r="K3" s="4" t="s">
        <v>5</v>
      </c>
      <c r="L3" s="4" t="s">
        <v>0</v>
      </c>
      <c r="M3" s="4" t="s">
        <v>1</v>
      </c>
      <c r="N3" s="4" t="s">
        <v>6</v>
      </c>
    </row>
    <row r="4" spans="1:14" ht="15" customHeight="1" x14ac:dyDescent="0.2">
      <c r="A4" s="72" t="s">
        <v>36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10</v>
      </c>
      <c r="I4" s="5" t="s">
        <v>10</v>
      </c>
      <c r="J4" s="5" t="s">
        <v>11</v>
      </c>
      <c r="K4" s="5" t="s">
        <v>11</v>
      </c>
      <c r="L4" s="5" t="s">
        <v>4</v>
      </c>
      <c r="M4" s="5" t="s">
        <v>5</v>
      </c>
      <c r="N4" s="5" t="s">
        <v>12</v>
      </c>
    </row>
    <row r="5" spans="1:14" ht="14.25" customHeight="1" x14ac:dyDescent="0.2">
      <c r="A5" s="72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4.25" customHeight="1" x14ac:dyDescent="0.2">
      <c r="A6" s="72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.25" customHeight="1" x14ac:dyDescent="0.2">
      <c r="A7" s="72" t="s">
        <v>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47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4" ht="15" x14ac:dyDescent="0.2">
      <c r="A9" s="111" t="s">
        <v>93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7">
        <f t="shared" ref="L9:M31" si="0">SUM(B9,D9,F9,H9,J9)</f>
        <v>0</v>
      </c>
      <c r="M9" s="17">
        <f t="shared" si="0"/>
        <v>0</v>
      </c>
      <c r="N9" s="17">
        <f t="shared" ref="N9:N33" si="1">SUM(L9,M9)</f>
        <v>0</v>
      </c>
    </row>
    <row r="10" spans="1:14" ht="15" x14ac:dyDescent="0.2">
      <c r="A10" s="111" t="s">
        <v>94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>
        <f t="shared" si="0"/>
        <v>0</v>
      </c>
      <c r="M10" s="17">
        <f t="shared" si="0"/>
        <v>0</v>
      </c>
      <c r="N10" s="17">
        <f t="shared" si="1"/>
        <v>0</v>
      </c>
    </row>
    <row r="11" spans="1:14" ht="15" x14ac:dyDescent="0.2">
      <c r="A11" s="111" t="s">
        <v>93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7">
        <f t="shared" si="0"/>
        <v>0</v>
      </c>
      <c r="M11" s="17">
        <f t="shared" si="0"/>
        <v>0</v>
      </c>
      <c r="N11" s="17">
        <f t="shared" si="1"/>
        <v>0</v>
      </c>
    </row>
    <row r="12" spans="1:14" ht="15" x14ac:dyDescent="0.2">
      <c r="A12" s="111" t="s">
        <v>94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7">
        <f t="shared" si="0"/>
        <v>0</v>
      </c>
      <c r="M12" s="17">
        <f t="shared" si="0"/>
        <v>0</v>
      </c>
      <c r="N12" s="17">
        <f t="shared" si="1"/>
        <v>0</v>
      </c>
    </row>
    <row r="13" spans="1:14" ht="15" x14ac:dyDescent="0.2">
      <c r="A13" s="111" t="s">
        <v>93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7">
        <f t="shared" si="0"/>
        <v>0</v>
      </c>
      <c r="M13" s="17">
        <f t="shared" si="0"/>
        <v>0</v>
      </c>
      <c r="N13" s="17">
        <f t="shared" si="1"/>
        <v>0</v>
      </c>
    </row>
    <row r="14" spans="1:14" ht="15" x14ac:dyDescent="0.2">
      <c r="A14" s="111" t="s">
        <v>94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f t="shared" si="0"/>
        <v>0</v>
      </c>
      <c r="M14" s="17">
        <f t="shared" si="0"/>
        <v>0</v>
      </c>
      <c r="N14" s="17">
        <f t="shared" si="1"/>
        <v>0</v>
      </c>
    </row>
    <row r="15" spans="1:14" ht="15" x14ac:dyDescent="0.2">
      <c r="A15" s="111" t="s">
        <v>93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7">
        <f t="shared" si="0"/>
        <v>0</v>
      </c>
      <c r="M15" s="17">
        <f t="shared" si="0"/>
        <v>0</v>
      </c>
      <c r="N15" s="17">
        <f t="shared" si="1"/>
        <v>0</v>
      </c>
    </row>
    <row r="16" spans="1:14" ht="15" x14ac:dyDescent="0.2">
      <c r="A16" s="111" t="s">
        <v>94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7">
        <f t="shared" si="0"/>
        <v>0</v>
      </c>
      <c r="M16" s="17">
        <f t="shared" si="0"/>
        <v>0</v>
      </c>
      <c r="N16" s="17">
        <f t="shared" si="1"/>
        <v>0</v>
      </c>
    </row>
    <row r="17" spans="1:14" ht="15" x14ac:dyDescent="0.2">
      <c r="A17" s="111" t="s">
        <v>93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7">
        <f>SUM(B17,D17,F17,H17,J17)</f>
        <v>0</v>
      </c>
      <c r="M17" s="17">
        <f>SUM(C17,E17,G17,I17,K17)</f>
        <v>0</v>
      </c>
      <c r="N17" s="17">
        <f>SUM(L17,M17)</f>
        <v>0</v>
      </c>
    </row>
    <row r="18" spans="1:14" ht="15" x14ac:dyDescent="0.2">
      <c r="A18" s="111" t="s">
        <v>94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7">
        <f>SUM(B18,D18,F18,H18,J18)</f>
        <v>0</v>
      </c>
      <c r="M18" s="17">
        <f>SUM(C18,E18,G18,I18,K18)</f>
        <v>0</v>
      </c>
      <c r="N18" s="17">
        <f>SUM(L18,M18)</f>
        <v>0</v>
      </c>
    </row>
    <row r="19" spans="1:14" ht="15" x14ac:dyDescent="0.2">
      <c r="A19" s="71" t="s">
        <v>96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f t="shared" si="0"/>
        <v>0</v>
      </c>
      <c r="M19" s="17">
        <f t="shared" si="0"/>
        <v>0</v>
      </c>
      <c r="N19" s="17">
        <f t="shared" si="1"/>
        <v>0</v>
      </c>
    </row>
    <row r="20" spans="1:14" ht="15" x14ac:dyDescent="0.2">
      <c r="A20" s="71" t="s">
        <v>97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7">
        <f t="shared" si="0"/>
        <v>0</v>
      </c>
      <c r="M20" s="17">
        <f t="shared" si="0"/>
        <v>0</v>
      </c>
      <c r="N20" s="17">
        <f t="shared" si="1"/>
        <v>0</v>
      </c>
    </row>
    <row r="21" spans="1:14" ht="15" x14ac:dyDescent="0.2">
      <c r="A21" s="75" t="s">
        <v>92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7">
        <f t="shared" si="0"/>
        <v>0</v>
      </c>
      <c r="M21" s="17">
        <f t="shared" si="0"/>
        <v>0</v>
      </c>
      <c r="N21" s="17">
        <f t="shared" si="1"/>
        <v>0</v>
      </c>
    </row>
    <row r="22" spans="1:14" ht="15" x14ac:dyDescent="0.2">
      <c r="A22" s="75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f t="shared" si="0"/>
        <v>0</v>
      </c>
      <c r="M22" s="17">
        <f t="shared" si="0"/>
        <v>0</v>
      </c>
      <c r="N22" s="17">
        <f t="shared" si="1"/>
        <v>0</v>
      </c>
    </row>
    <row r="23" spans="1:14" ht="15" x14ac:dyDescent="0.2">
      <c r="A23" s="75" t="s">
        <v>92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7">
        <f t="shared" si="0"/>
        <v>0</v>
      </c>
      <c r="M23" s="17">
        <f t="shared" si="0"/>
        <v>0</v>
      </c>
      <c r="N23" s="17">
        <f t="shared" si="1"/>
        <v>0</v>
      </c>
    </row>
    <row r="24" spans="1:14" ht="15" x14ac:dyDescent="0.2">
      <c r="A24" s="75" t="s">
        <v>92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7">
        <f t="shared" si="0"/>
        <v>0</v>
      </c>
      <c r="M24" s="17">
        <f t="shared" si="0"/>
        <v>0</v>
      </c>
      <c r="N24" s="17">
        <f t="shared" si="1"/>
        <v>0</v>
      </c>
    </row>
    <row r="25" spans="1:14" ht="15" x14ac:dyDescent="0.2">
      <c r="A25" s="75" t="s">
        <v>92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7">
        <f t="shared" si="0"/>
        <v>0</v>
      </c>
      <c r="M25" s="17">
        <f t="shared" si="0"/>
        <v>0</v>
      </c>
      <c r="N25" s="17">
        <f t="shared" si="1"/>
        <v>0</v>
      </c>
    </row>
    <row r="26" spans="1:14" ht="15" x14ac:dyDescent="0.2">
      <c r="A26" s="75" t="s">
        <v>92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7">
        <f t="shared" si="0"/>
        <v>0</v>
      </c>
      <c r="M26" s="17">
        <f t="shared" si="0"/>
        <v>0</v>
      </c>
      <c r="N26" s="17">
        <f t="shared" si="1"/>
        <v>0</v>
      </c>
    </row>
    <row r="27" spans="1:14" ht="15" x14ac:dyDescent="0.2">
      <c r="A27" s="75" t="s">
        <v>92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7">
        <f t="shared" si="0"/>
        <v>0</v>
      </c>
      <c r="M27" s="17">
        <f t="shared" si="0"/>
        <v>0</v>
      </c>
      <c r="N27" s="17">
        <f t="shared" si="1"/>
        <v>0</v>
      </c>
    </row>
    <row r="28" spans="1:14" ht="15" x14ac:dyDescent="0.2">
      <c r="A28" s="75" t="s">
        <v>92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7">
        <f t="shared" si="0"/>
        <v>0</v>
      </c>
      <c r="M28" s="17">
        <f t="shared" si="0"/>
        <v>0</v>
      </c>
      <c r="N28" s="17">
        <f t="shared" si="1"/>
        <v>0</v>
      </c>
    </row>
    <row r="29" spans="1:14" ht="15" x14ac:dyDescent="0.2">
      <c r="A29" s="75" t="s">
        <v>92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7">
        <f t="shared" si="0"/>
        <v>0</v>
      </c>
      <c r="M29" s="17">
        <f t="shared" si="0"/>
        <v>0</v>
      </c>
      <c r="N29" s="17">
        <f t="shared" si="1"/>
        <v>0</v>
      </c>
    </row>
    <row r="30" spans="1:14" ht="15" x14ac:dyDescent="0.2">
      <c r="A30" s="75" t="s">
        <v>92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7">
        <f t="shared" si="0"/>
        <v>0</v>
      </c>
      <c r="M30" s="17">
        <f t="shared" si="0"/>
        <v>0</v>
      </c>
      <c r="N30" s="17">
        <f t="shared" si="1"/>
        <v>0</v>
      </c>
    </row>
    <row r="31" spans="1:14" ht="15" x14ac:dyDescent="0.2">
      <c r="A31" s="75" t="s">
        <v>95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7">
        <f t="shared" si="0"/>
        <v>0</v>
      </c>
      <c r="M31" s="17">
        <f t="shared" si="0"/>
        <v>0</v>
      </c>
      <c r="N31" s="17">
        <f t="shared" si="1"/>
        <v>0</v>
      </c>
    </row>
    <row r="32" spans="1:14" ht="15" x14ac:dyDescent="0.2">
      <c r="A32" s="71" t="s">
        <v>39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7">
        <f>SUM(B32,D32,F32,H32,J32)</f>
        <v>0</v>
      </c>
      <c r="M32" s="17">
        <f>SUM(C32,E32,G32,I32,K32)</f>
        <v>0</v>
      </c>
      <c r="N32" s="17">
        <f t="shared" si="1"/>
        <v>0</v>
      </c>
    </row>
    <row r="33" spans="1:255" ht="15" x14ac:dyDescent="0.2">
      <c r="A33" s="71" t="s">
        <v>15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f>SUM(B33,D33,F33,H33,J33)</f>
        <v>0</v>
      </c>
      <c r="M33" s="17">
        <f>SUM(C33,E33,G33,I33,K33)</f>
        <v>0</v>
      </c>
      <c r="N33" s="17">
        <f t="shared" si="1"/>
        <v>0</v>
      </c>
    </row>
    <row r="34" spans="1:255" ht="15.75" x14ac:dyDescent="0.25">
      <c r="A34" s="28" t="s">
        <v>16</v>
      </c>
      <c r="B34" s="18">
        <f t="shared" ref="B34:N34" si="2">SUM(B9:B33)</f>
        <v>0</v>
      </c>
      <c r="C34" s="18">
        <f t="shared" si="2"/>
        <v>0</v>
      </c>
      <c r="D34" s="18">
        <f t="shared" si="2"/>
        <v>0</v>
      </c>
      <c r="E34" s="18">
        <f t="shared" si="2"/>
        <v>0</v>
      </c>
      <c r="F34" s="18">
        <f>SUM(F9:F33)</f>
        <v>0</v>
      </c>
      <c r="G34" s="18">
        <f t="shared" si="2"/>
        <v>0</v>
      </c>
      <c r="H34" s="18">
        <f t="shared" si="2"/>
        <v>0</v>
      </c>
      <c r="I34" s="18">
        <f t="shared" si="2"/>
        <v>0</v>
      </c>
      <c r="J34" s="18">
        <f>SUM(J9:J33)</f>
        <v>0</v>
      </c>
      <c r="K34" s="18">
        <f>SUM(K9:K33)</f>
        <v>0</v>
      </c>
      <c r="L34" s="18">
        <f t="shared" si="2"/>
        <v>0</v>
      </c>
      <c r="M34" s="18">
        <f t="shared" si="2"/>
        <v>0</v>
      </c>
      <c r="N34" s="18">
        <f t="shared" si="2"/>
        <v>0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ht="15" x14ac:dyDescent="0.2">
      <c r="A35" s="28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9"/>
      <c r="N35" s="19"/>
    </row>
    <row r="36" spans="1:255" ht="15" x14ac:dyDescent="0.2">
      <c r="A36" s="47" t="s">
        <v>17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9"/>
      <c r="N36" s="19"/>
    </row>
    <row r="37" spans="1:255" ht="15" x14ac:dyDescent="0.2">
      <c r="A37" s="28" t="str">
        <f>Master!A37</f>
        <v xml:space="preserve">  Temporary (10.1%)</v>
      </c>
      <c r="B37" s="17">
        <f>Master!$B$37*B31</f>
        <v>0</v>
      </c>
      <c r="C37" s="17">
        <f>Master!$B$37*C31</f>
        <v>0</v>
      </c>
      <c r="D37" s="17">
        <f>Master!$B$37*D31</f>
        <v>0</v>
      </c>
      <c r="E37" s="17">
        <f>Master!$B$37*E31</f>
        <v>0</v>
      </c>
      <c r="F37" s="17">
        <f>Master!$B$37*F31</f>
        <v>0</v>
      </c>
      <c r="G37" s="17">
        <f>Master!$B$37*G31</f>
        <v>0</v>
      </c>
      <c r="H37" s="17">
        <f>Master!$B$37*H31</f>
        <v>0</v>
      </c>
      <c r="I37" s="17">
        <f>Master!$B$37*I31</f>
        <v>0</v>
      </c>
      <c r="J37" s="17">
        <f>Master!$B$37*J31</f>
        <v>0</v>
      </c>
      <c r="K37" s="17">
        <f>Master!$B$37*K31</f>
        <v>0</v>
      </c>
      <c r="L37" s="17">
        <f t="shared" ref="L37:M41" si="3">SUM(B37,D37,F37,H37,J37)</f>
        <v>0</v>
      </c>
      <c r="M37" s="17">
        <f t="shared" si="3"/>
        <v>0</v>
      </c>
      <c r="N37" s="17">
        <f>SUM(L37,M37)</f>
        <v>0</v>
      </c>
    </row>
    <row r="38" spans="1:255" ht="15" x14ac:dyDescent="0.2">
      <c r="A38" s="28" t="str">
        <f>Master!A38</f>
        <v xml:space="preserve">  Faculty Academic and Other (38.6%)</v>
      </c>
      <c r="B38" s="17">
        <f>Master!$B$38*SUM(B10,B12,B14,B16,B18,B21:B30)</f>
        <v>0</v>
      </c>
      <c r="C38" s="17">
        <f>Master!$B$38*SUM(C10,C12,C14,C16,C18,C21:C30)</f>
        <v>0</v>
      </c>
      <c r="D38" s="17">
        <f>Master!$B$38*SUM(D10,D12,D14,D16,D18,D21:D30)</f>
        <v>0</v>
      </c>
      <c r="E38" s="17">
        <f>Master!$B$38*SUM(E10,E12,E14,E16,E18,E21:E30)</f>
        <v>0</v>
      </c>
      <c r="F38" s="17">
        <f>Master!$B$38*SUM(F10,F12,F14,F16,F18,F21:F30)</f>
        <v>0</v>
      </c>
      <c r="G38" s="17">
        <f>Master!$B$38*SUM(G10,G12,G14,G16,G18,G21:G30)</f>
        <v>0</v>
      </c>
      <c r="H38" s="17">
        <f>Master!$B$38*SUM(H10,H12,H14,H16,H18,H21:H30)</f>
        <v>0</v>
      </c>
      <c r="I38" s="17">
        <f>Master!$B$38*SUM(I10,I12,I14,I16,I18,I21:I30)</f>
        <v>0</v>
      </c>
      <c r="J38" s="17">
        <f>Master!$B$38*SUM(J10,J12,J14,J16,J18,J21:J30)</f>
        <v>0</v>
      </c>
      <c r="K38" s="17">
        <f>Master!$B$38*SUM(K10,K12,K14,K16,K18,K21:K30)</f>
        <v>0</v>
      </c>
      <c r="L38" s="17">
        <f t="shared" si="3"/>
        <v>0</v>
      </c>
      <c r="M38" s="17">
        <f t="shared" si="3"/>
        <v>0</v>
      </c>
      <c r="N38" s="17">
        <f>SUM(L38,M38)</f>
        <v>0</v>
      </c>
    </row>
    <row r="39" spans="1:255" ht="15" x14ac:dyDescent="0.2">
      <c r="A39" s="28" t="str">
        <f>Master!A39</f>
        <v xml:space="preserve">  Faculty Summer  (19.4%)</v>
      </c>
      <c r="B39" s="17">
        <f>Master!$B$39*SUM(B9,B11,B13,B15,B17)</f>
        <v>0</v>
      </c>
      <c r="C39" s="17">
        <f>Master!$B$39*SUM(C9,C11,C13,C15,C17)</f>
        <v>0</v>
      </c>
      <c r="D39" s="17">
        <f>Master!$B$39*SUM(D9,D11,D13,D15,D17)</f>
        <v>0</v>
      </c>
      <c r="E39" s="17">
        <f>Master!$B$39*SUM(E9,E11,E13,E15,E17)</f>
        <v>0</v>
      </c>
      <c r="F39" s="17">
        <f>Master!$B$39*SUM(F9,F11,F13,F15,F17)</f>
        <v>0</v>
      </c>
      <c r="G39" s="17">
        <f>Master!$B$39*SUM(G9,G11,G13,G15,G17)</f>
        <v>0</v>
      </c>
      <c r="H39" s="17">
        <f>Master!$B$39*SUM(H9,H11,H13,H15,H17)</f>
        <v>0</v>
      </c>
      <c r="I39" s="17">
        <f>Master!$B$39*SUM(I9,I11,I13,I15,I17)</f>
        <v>0</v>
      </c>
      <c r="J39" s="17">
        <f>Master!$B$39*SUM(J9,J11,J13,J15,J17)</f>
        <v>0</v>
      </c>
      <c r="K39" s="17">
        <f>Master!$B$39*SUM(K9,K11,K13,K15,K17)</f>
        <v>0</v>
      </c>
      <c r="L39" s="17">
        <f t="shared" si="3"/>
        <v>0</v>
      </c>
      <c r="M39" s="17">
        <f t="shared" si="3"/>
        <v>0</v>
      </c>
      <c r="N39" s="17">
        <f>SUM(L39,M39)</f>
        <v>0</v>
      </c>
    </row>
    <row r="40" spans="1:255" ht="15" x14ac:dyDescent="0.2">
      <c r="A40" s="28" t="str">
        <f>Master!A40</f>
        <v xml:space="preserve">  Graduate Students (14.7%)</v>
      </c>
      <c r="B40" s="17">
        <f>Master!$B$40*SUM(B19,B20)</f>
        <v>0</v>
      </c>
      <c r="C40" s="17">
        <f>Master!$B$40*SUM(C19,C20)</f>
        <v>0</v>
      </c>
      <c r="D40" s="17">
        <f>Master!$B$40*SUM(D19,D20)</f>
        <v>0</v>
      </c>
      <c r="E40" s="17">
        <f>Master!$B$40*SUM(E19,E20)</f>
        <v>0</v>
      </c>
      <c r="F40" s="17">
        <f>Master!$B$40*SUM(F19,F20)</f>
        <v>0</v>
      </c>
      <c r="G40" s="17">
        <f>Master!$B$40*SUM(G19,G20)</f>
        <v>0</v>
      </c>
      <c r="H40" s="17">
        <f>Master!$B$40*SUM(H19,H20)</f>
        <v>0</v>
      </c>
      <c r="I40" s="17">
        <f>Master!$B$40*SUM(I19,I20)</f>
        <v>0</v>
      </c>
      <c r="J40" s="17">
        <f>Master!$B$40*SUM(J19,J20)</f>
        <v>0</v>
      </c>
      <c r="K40" s="17">
        <f>Master!$B$40*SUM(K19,K20)</f>
        <v>0</v>
      </c>
      <c r="L40" s="17">
        <f>SUM(B40,D40,F40,H40,J40)</f>
        <v>0</v>
      </c>
      <c r="M40" s="17">
        <f>SUM(C40,E40,G40,I40,K40)</f>
        <v>0</v>
      </c>
      <c r="N40" s="17">
        <f>SUM(L40,M40)</f>
        <v>0</v>
      </c>
    </row>
    <row r="41" spans="1:255" ht="15.75" x14ac:dyDescent="0.25">
      <c r="A41" s="28" t="s">
        <v>18</v>
      </c>
      <c r="B41" s="18">
        <f>SUM(B37:B40)</f>
        <v>0</v>
      </c>
      <c r="C41" s="18">
        <f>SUM(C37:C40)</f>
        <v>0</v>
      </c>
      <c r="D41" s="18">
        <f t="shared" ref="D41:K41" si="4">SUM(D37:D40)</f>
        <v>0</v>
      </c>
      <c r="E41" s="18">
        <f t="shared" si="4"/>
        <v>0</v>
      </c>
      <c r="F41" s="18">
        <f t="shared" si="4"/>
        <v>0</v>
      </c>
      <c r="G41" s="18">
        <f t="shared" si="4"/>
        <v>0</v>
      </c>
      <c r="H41" s="18">
        <f t="shared" si="4"/>
        <v>0</v>
      </c>
      <c r="I41" s="18">
        <f t="shared" si="4"/>
        <v>0</v>
      </c>
      <c r="J41" s="18">
        <f t="shared" si="4"/>
        <v>0</v>
      </c>
      <c r="K41" s="18">
        <f t="shared" si="4"/>
        <v>0</v>
      </c>
      <c r="L41" s="18">
        <f t="shared" si="3"/>
        <v>0</v>
      </c>
      <c r="M41" s="18">
        <f t="shared" si="3"/>
        <v>0</v>
      </c>
      <c r="N41" s="18">
        <f>SUM(L41,M41)</f>
        <v>0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ht="15.75" x14ac:dyDescent="0.25">
      <c r="A42" s="2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ht="15.75" x14ac:dyDescent="0.25">
      <c r="A43" s="47" t="s">
        <v>19</v>
      </c>
      <c r="B43" s="18">
        <f>SUM(B34,B41)</f>
        <v>0</v>
      </c>
      <c r="C43" s="18">
        <f t="shared" ref="C43:I43" si="5">SUM(C34,C41)</f>
        <v>0</v>
      </c>
      <c r="D43" s="18">
        <f t="shared" si="5"/>
        <v>0</v>
      </c>
      <c r="E43" s="18">
        <f t="shared" si="5"/>
        <v>0</v>
      </c>
      <c r="F43" s="18">
        <f t="shared" si="5"/>
        <v>0</v>
      </c>
      <c r="G43" s="18">
        <f t="shared" si="5"/>
        <v>0</v>
      </c>
      <c r="H43" s="18">
        <f t="shared" si="5"/>
        <v>0</v>
      </c>
      <c r="I43" s="18">
        <f t="shared" si="5"/>
        <v>0</v>
      </c>
      <c r="J43" s="18">
        <f>SUM(J34,J41)</f>
        <v>0</v>
      </c>
      <c r="K43" s="18">
        <f>SUM(K34,K41)</f>
        <v>0</v>
      </c>
      <c r="L43" s="18">
        <f>SUM(B43,D43,F43,H43,J43)</f>
        <v>0</v>
      </c>
      <c r="M43" s="18">
        <f>SUM(C43,E43,G43,I43,K43)</f>
        <v>0</v>
      </c>
      <c r="N43" s="18">
        <f>SUM(L43,M43)</f>
        <v>0</v>
      </c>
    </row>
    <row r="44" spans="1:255" ht="15.75" x14ac:dyDescent="0.25">
      <c r="A44" s="2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255" ht="15" x14ac:dyDescent="0.2">
      <c r="A45" s="74" t="s">
        <v>101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7">
        <f>SUM(B45,D45,F45,H45,J45)</f>
        <v>0</v>
      </c>
      <c r="M45" s="17">
        <f>SUM(C45,E45,G45,I45,K45)</f>
        <v>0</v>
      </c>
      <c r="N45" s="17">
        <f>SUM(L45,M45)</f>
        <v>0</v>
      </c>
    </row>
    <row r="46" spans="1:255" ht="15" x14ac:dyDescent="0.2">
      <c r="A46" s="74" t="s">
        <v>102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7">
        <f>SUM(B46,D46,F46,H46,J46)</f>
        <v>0</v>
      </c>
      <c r="M46" s="17">
        <f>SUM(C46,E46,G46,I46,K46)</f>
        <v>0</v>
      </c>
      <c r="N46" s="17">
        <f>SUM(L46,M46)</f>
        <v>0</v>
      </c>
    </row>
    <row r="47" spans="1:255" ht="15" x14ac:dyDescent="0.2">
      <c r="A47" s="28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255" ht="15" x14ac:dyDescent="0.2">
      <c r="A48" s="74" t="s">
        <v>54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f>SUM(B48,D48,F48,H48,J48)</f>
        <v>0</v>
      </c>
      <c r="M48" s="17">
        <f>SUM(C48,E48,G48,I48,K48)</f>
        <v>0</v>
      </c>
      <c r="N48" s="17">
        <f>SUM(L48,M48)</f>
        <v>0</v>
      </c>
    </row>
    <row r="49" spans="1:14" ht="15" x14ac:dyDescent="0.2">
      <c r="A49" s="74" t="s">
        <v>20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7">
        <f>SUM(B49,D49,F49,H49,J49)</f>
        <v>0</v>
      </c>
      <c r="M49" s="17">
        <f>SUM(C49,E49,G49,I49,K49)</f>
        <v>0</v>
      </c>
      <c r="N49" s="17">
        <f>SUM(L49,M49)</f>
        <v>0</v>
      </c>
    </row>
    <row r="50" spans="1:14" ht="15" x14ac:dyDescent="0.2">
      <c r="A50" s="28"/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17"/>
      <c r="M50" s="17"/>
      <c r="N50" s="17"/>
    </row>
    <row r="51" spans="1:14" ht="15.75" x14ac:dyDescent="0.25">
      <c r="A51" s="47" t="s">
        <v>55</v>
      </c>
      <c r="B51" s="24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</row>
    <row r="52" spans="1:14" ht="15" x14ac:dyDescent="0.2">
      <c r="A52" s="71" t="s">
        <v>56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17">
        <f t="shared" ref="L52:M55" si="6">SUM(B52,D52,F52,H52,J52)</f>
        <v>0</v>
      </c>
      <c r="M52" s="17">
        <f t="shared" si="6"/>
        <v>0</v>
      </c>
      <c r="N52" s="17">
        <f>SUM(L52,M52)</f>
        <v>0</v>
      </c>
    </row>
    <row r="53" spans="1:14" ht="15" x14ac:dyDescent="0.2">
      <c r="A53" s="71" t="s">
        <v>57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17">
        <f t="shared" si="6"/>
        <v>0</v>
      </c>
      <c r="M53" s="17">
        <f t="shared" si="6"/>
        <v>0</v>
      </c>
      <c r="N53" s="17">
        <f>SUM(L53,M53)</f>
        <v>0</v>
      </c>
    </row>
    <row r="54" spans="1:14" ht="15" x14ac:dyDescent="0.2">
      <c r="A54" s="71" t="s">
        <v>58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17">
        <f t="shared" si="6"/>
        <v>0</v>
      </c>
      <c r="M54" s="17">
        <f t="shared" si="6"/>
        <v>0</v>
      </c>
      <c r="N54" s="17">
        <f>SUM(L54,M54)</f>
        <v>0</v>
      </c>
    </row>
    <row r="55" spans="1:14" ht="15" x14ac:dyDescent="0.2">
      <c r="A55" s="71" t="s">
        <v>59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17">
        <f t="shared" si="6"/>
        <v>0</v>
      </c>
      <c r="M55" s="17">
        <f t="shared" si="6"/>
        <v>0</v>
      </c>
      <c r="N55" s="17">
        <f>SUM(L55,M55)</f>
        <v>0</v>
      </c>
    </row>
    <row r="56" spans="1:14" ht="15.75" x14ac:dyDescent="0.25">
      <c r="A56" s="2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15" x14ac:dyDescent="0.2">
      <c r="A57" s="47" t="s">
        <v>21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9"/>
      <c r="N57" s="19"/>
    </row>
    <row r="58" spans="1:14" ht="15" x14ac:dyDescent="0.2">
      <c r="A58" s="71" t="s">
        <v>22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ref="L58:M60" si="7">SUM(B58,D58,F58,H58,J58)</f>
        <v>0</v>
      </c>
      <c r="M58" s="17">
        <f t="shared" si="7"/>
        <v>0</v>
      </c>
      <c r="N58" s="17">
        <f>SUM(L58,M58)</f>
        <v>0</v>
      </c>
    </row>
    <row r="59" spans="1:14" ht="15" x14ac:dyDescent="0.2">
      <c r="A59" s="71" t="s">
        <v>23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7">
        <f t="shared" si="7"/>
        <v>0</v>
      </c>
      <c r="M59" s="17">
        <f t="shared" si="7"/>
        <v>0</v>
      </c>
      <c r="N59" s="17">
        <f>SUM(L59,M59)</f>
        <v>0</v>
      </c>
    </row>
    <row r="60" spans="1:14" ht="15" x14ac:dyDescent="0.2">
      <c r="A60" s="71" t="s">
        <v>24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7">
        <f t="shared" si="7"/>
        <v>0</v>
      </c>
      <c r="M60" s="17">
        <f t="shared" si="7"/>
        <v>0</v>
      </c>
      <c r="N60" s="17">
        <f>SUM(L60,M60)</f>
        <v>0</v>
      </c>
    </row>
    <row r="61" spans="1:14" ht="15" x14ac:dyDescent="0.2">
      <c r="A61" s="71" t="s">
        <v>52</v>
      </c>
      <c r="B61" s="16">
        <v>0</v>
      </c>
      <c r="C61" s="12"/>
      <c r="D61" s="16">
        <v>0</v>
      </c>
      <c r="E61" s="12"/>
      <c r="F61" s="16">
        <v>0</v>
      </c>
      <c r="G61" s="12"/>
      <c r="H61" s="16">
        <v>0</v>
      </c>
      <c r="I61" s="12"/>
      <c r="J61" s="16">
        <v>0</v>
      </c>
      <c r="K61" s="12"/>
      <c r="L61" s="17">
        <f>SUM(B61,D61,F61,H61,J61)</f>
        <v>0</v>
      </c>
      <c r="M61" s="17"/>
      <c r="N61" s="17">
        <f>L61</f>
        <v>0</v>
      </c>
    </row>
    <row r="62" spans="1:14" ht="15" x14ac:dyDescent="0.2">
      <c r="A62" s="71" t="s">
        <v>53</v>
      </c>
      <c r="B62" s="16">
        <v>0</v>
      </c>
      <c r="C62" s="12"/>
      <c r="D62" s="16">
        <v>0</v>
      </c>
      <c r="E62" s="12"/>
      <c r="F62" s="16">
        <v>0</v>
      </c>
      <c r="G62" s="12"/>
      <c r="H62" s="16">
        <v>0</v>
      </c>
      <c r="I62" s="12"/>
      <c r="J62" s="16">
        <v>0</v>
      </c>
      <c r="K62" s="12"/>
      <c r="L62" s="17">
        <f>SUM(B62,D62,F62,H62,J62)</f>
        <v>0</v>
      </c>
      <c r="M62" s="17"/>
      <c r="N62" s="17">
        <f>L62</f>
        <v>0</v>
      </c>
    </row>
    <row r="63" spans="1:14" ht="15" x14ac:dyDescent="0.2">
      <c r="A63" s="71" t="s">
        <v>52</v>
      </c>
      <c r="B63" s="16">
        <v>0</v>
      </c>
      <c r="C63" s="12"/>
      <c r="D63" s="16">
        <v>0</v>
      </c>
      <c r="E63" s="12"/>
      <c r="F63" s="16">
        <v>0</v>
      </c>
      <c r="G63" s="12"/>
      <c r="H63" s="16">
        <v>0</v>
      </c>
      <c r="I63" s="12"/>
      <c r="J63" s="16">
        <v>0</v>
      </c>
      <c r="K63" s="12"/>
      <c r="L63" s="17">
        <f>SUM(B63,D63,F63,H63,J63)</f>
        <v>0</v>
      </c>
      <c r="M63" s="17"/>
      <c r="N63" s="17">
        <f>L63</f>
        <v>0</v>
      </c>
    </row>
    <row r="64" spans="1:14" ht="15" x14ac:dyDescent="0.2">
      <c r="A64" s="71" t="s">
        <v>53</v>
      </c>
      <c r="B64" s="16">
        <v>0</v>
      </c>
      <c r="C64" s="12"/>
      <c r="D64" s="16">
        <v>0</v>
      </c>
      <c r="E64" s="12"/>
      <c r="F64" s="16">
        <v>0</v>
      </c>
      <c r="G64" s="12"/>
      <c r="H64" s="16">
        <v>0</v>
      </c>
      <c r="I64" s="12"/>
      <c r="J64" s="16">
        <v>0</v>
      </c>
      <c r="K64" s="12"/>
      <c r="L64" s="17">
        <f>SUM(B64,D64,F64,H64,J64)</f>
        <v>0</v>
      </c>
      <c r="M64" s="17"/>
      <c r="N64" s="17">
        <f>L64</f>
        <v>0</v>
      </c>
    </row>
    <row r="65" spans="1:255" ht="15" x14ac:dyDescent="0.2">
      <c r="A65" s="71" t="s">
        <v>52</v>
      </c>
      <c r="B65" s="16">
        <v>0</v>
      </c>
      <c r="C65" s="12"/>
      <c r="D65" s="16">
        <v>0</v>
      </c>
      <c r="E65" s="12"/>
      <c r="F65" s="16">
        <v>0</v>
      </c>
      <c r="G65" s="12"/>
      <c r="H65" s="16">
        <v>0</v>
      </c>
      <c r="I65" s="12"/>
      <c r="J65" s="16">
        <v>0</v>
      </c>
      <c r="K65" s="12"/>
      <c r="L65" s="17">
        <f t="shared" ref="L65:M75" si="8">SUM(B65,D65,F65,H65,J65)</f>
        <v>0</v>
      </c>
      <c r="M65" s="17"/>
      <c r="N65" s="17">
        <f t="shared" ref="N65:N72" si="9">L65</f>
        <v>0</v>
      </c>
    </row>
    <row r="66" spans="1:255" ht="15" x14ac:dyDescent="0.2">
      <c r="A66" s="71" t="s">
        <v>53</v>
      </c>
      <c r="B66" s="16">
        <v>0</v>
      </c>
      <c r="C66" s="12"/>
      <c r="D66" s="16">
        <v>0</v>
      </c>
      <c r="E66" s="12"/>
      <c r="F66" s="16">
        <v>0</v>
      </c>
      <c r="G66" s="12"/>
      <c r="H66" s="16">
        <v>0</v>
      </c>
      <c r="I66" s="12"/>
      <c r="J66" s="16">
        <v>0</v>
      </c>
      <c r="K66" s="12"/>
      <c r="L66" s="17">
        <f t="shared" si="8"/>
        <v>0</v>
      </c>
      <c r="M66" s="17"/>
      <c r="N66" s="17">
        <f t="shared" si="9"/>
        <v>0</v>
      </c>
    </row>
    <row r="67" spans="1:255" ht="15" x14ac:dyDescent="0.2">
      <c r="A67" s="71" t="s">
        <v>52</v>
      </c>
      <c r="B67" s="16">
        <v>0</v>
      </c>
      <c r="C67" s="12"/>
      <c r="D67" s="16">
        <v>0</v>
      </c>
      <c r="E67" s="12"/>
      <c r="F67" s="16">
        <v>0</v>
      </c>
      <c r="G67" s="12"/>
      <c r="H67" s="16">
        <v>0</v>
      </c>
      <c r="I67" s="12"/>
      <c r="J67" s="16">
        <v>0</v>
      </c>
      <c r="K67" s="12"/>
      <c r="L67" s="17">
        <f t="shared" si="8"/>
        <v>0</v>
      </c>
      <c r="M67" s="17"/>
      <c r="N67" s="17">
        <f t="shared" si="9"/>
        <v>0</v>
      </c>
    </row>
    <row r="68" spans="1:255" ht="15" x14ac:dyDescent="0.2">
      <c r="A68" s="71" t="s">
        <v>53</v>
      </c>
      <c r="B68" s="16">
        <v>0</v>
      </c>
      <c r="C68" s="12"/>
      <c r="D68" s="16">
        <v>0</v>
      </c>
      <c r="E68" s="12"/>
      <c r="F68" s="16">
        <v>0</v>
      </c>
      <c r="G68" s="12"/>
      <c r="H68" s="16">
        <v>0</v>
      </c>
      <c r="I68" s="12"/>
      <c r="J68" s="16">
        <v>0</v>
      </c>
      <c r="K68" s="12"/>
      <c r="L68" s="17">
        <f t="shared" si="8"/>
        <v>0</v>
      </c>
      <c r="M68" s="17"/>
      <c r="N68" s="17">
        <f t="shared" si="9"/>
        <v>0</v>
      </c>
    </row>
    <row r="69" spans="1:255" ht="15" x14ac:dyDescent="0.2">
      <c r="A69" s="71" t="s">
        <v>52</v>
      </c>
      <c r="B69" s="16">
        <v>0</v>
      </c>
      <c r="C69" s="12"/>
      <c r="D69" s="16">
        <v>0</v>
      </c>
      <c r="E69" s="12"/>
      <c r="F69" s="16">
        <v>0</v>
      </c>
      <c r="G69" s="12"/>
      <c r="H69" s="16">
        <v>0</v>
      </c>
      <c r="I69" s="12"/>
      <c r="J69" s="16">
        <v>0</v>
      </c>
      <c r="K69" s="12"/>
      <c r="L69" s="17">
        <f t="shared" si="8"/>
        <v>0</v>
      </c>
      <c r="M69" s="17"/>
      <c r="N69" s="17">
        <f t="shared" si="9"/>
        <v>0</v>
      </c>
    </row>
    <row r="70" spans="1:255" ht="15" x14ac:dyDescent="0.2">
      <c r="A70" s="71" t="s">
        <v>53</v>
      </c>
      <c r="B70" s="16">
        <v>0</v>
      </c>
      <c r="C70" s="12"/>
      <c r="D70" s="16">
        <v>0</v>
      </c>
      <c r="E70" s="12"/>
      <c r="F70" s="16">
        <v>0</v>
      </c>
      <c r="G70" s="12"/>
      <c r="H70" s="16">
        <v>0</v>
      </c>
      <c r="I70" s="12"/>
      <c r="J70" s="16">
        <v>0</v>
      </c>
      <c r="K70" s="12"/>
      <c r="L70" s="17">
        <f t="shared" si="8"/>
        <v>0</v>
      </c>
      <c r="M70" s="17"/>
      <c r="N70" s="17">
        <f t="shared" si="9"/>
        <v>0</v>
      </c>
    </row>
    <row r="71" spans="1:255" ht="15" x14ac:dyDescent="0.2">
      <c r="A71" s="71" t="s">
        <v>52</v>
      </c>
      <c r="B71" s="16">
        <v>0</v>
      </c>
      <c r="C71" s="12"/>
      <c r="D71" s="16">
        <v>0</v>
      </c>
      <c r="E71" s="12"/>
      <c r="F71" s="16">
        <v>0</v>
      </c>
      <c r="G71" s="12"/>
      <c r="H71" s="16">
        <v>0</v>
      </c>
      <c r="I71" s="12"/>
      <c r="J71" s="16">
        <v>0</v>
      </c>
      <c r="K71" s="12"/>
      <c r="L71" s="17">
        <f t="shared" si="8"/>
        <v>0</v>
      </c>
      <c r="M71" s="17"/>
      <c r="N71" s="17">
        <f t="shared" si="9"/>
        <v>0</v>
      </c>
    </row>
    <row r="72" spans="1:255" ht="15" x14ac:dyDescent="0.2">
      <c r="A72" s="71" t="s">
        <v>53</v>
      </c>
      <c r="B72" s="16">
        <v>0</v>
      </c>
      <c r="C72" s="12"/>
      <c r="D72" s="16">
        <v>0</v>
      </c>
      <c r="E72" s="12"/>
      <c r="F72" s="16">
        <v>0</v>
      </c>
      <c r="G72" s="12"/>
      <c r="H72" s="16">
        <v>0</v>
      </c>
      <c r="I72" s="12"/>
      <c r="J72" s="16">
        <v>0</v>
      </c>
      <c r="K72" s="12"/>
      <c r="L72" s="17">
        <f t="shared" si="8"/>
        <v>0</v>
      </c>
      <c r="M72" s="17"/>
      <c r="N72" s="17">
        <f t="shared" si="9"/>
        <v>0</v>
      </c>
    </row>
    <row r="73" spans="1:255" ht="15" x14ac:dyDescent="0.2">
      <c r="A73" s="71" t="s">
        <v>25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7">
        <f t="shared" si="8"/>
        <v>0</v>
      </c>
      <c r="M73" s="17">
        <f t="shared" si="8"/>
        <v>0</v>
      </c>
      <c r="N73" s="17">
        <f>SUM(L73,M73)</f>
        <v>0</v>
      </c>
    </row>
    <row r="74" spans="1:255" ht="15" x14ac:dyDescent="0.2">
      <c r="A74" s="71" t="s">
        <v>26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7">
        <f t="shared" si="8"/>
        <v>0</v>
      </c>
      <c r="M74" s="17">
        <f t="shared" si="8"/>
        <v>0</v>
      </c>
      <c r="N74" s="17">
        <f>SUM(L74,M74)</f>
        <v>0</v>
      </c>
    </row>
    <row r="75" spans="1:255" ht="15" x14ac:dyDescent="0.2">
      <c r="A75" s="71" t="s">
        <v>35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7">
        <f t="shared" si="8"/>
        <v>0</v>
      </c>
      <c r="M75" s="17">
        <f t="shared" si="8"/>
        <v>0</v>
      </c>
      <c r="N75" s="17">
        <f>SUM(L75,M75)</f>
        <v>0</v>
      </c>
    </row>
    <row r="76" spans="1:255" ht="15.75" x14ac:dyDescent="0.25">
      <c r="A76" s="47" t="s">
        <v>60</v>
      </c>
      <c r="B76" s="18">
        <f>SUM(B58:B75)</f>
        <v>0</v>
      </c>
      <c r="C76" s="18">
        <f t="shared" ref="C76:I76" si="10">SUM(C58:C75)</f>
        <v>0</v>
      </c>
      <c r="D76" s="18">
        <f t="shared" si="10"/>
        <v>0</v>
      </c>
      <c r="E76" s="18">
        <f t="shared" si="10"/>
        <v>0</v>
      </c>
      <c r="F76" s="18">
        <f t="shared" si="10"/>
        <v>0</v>
      </c>
      <c r="G76" s="18">
        <f t="shared" si="10"/>
        <v>0</v>
      </c>
      <c r="H76" s="18">
        <f t="shared" si="10"/>
        <v>0</v>
      </c>
      <c r="I76" s="18">
        <f t="shared" si="10"/>
        <v>0</v>
      </c>
      <c r="J76" s="18">
        <f>SUM(J58:J75)</f>
        <v>0</v>
      </c>
      <c r="K76" s="18">
        <f>SUM(K58:K75)</f>
        <v>0</v>
      </c>
      <c r="L76" s="18">
        <f>SUM(L58:L75)</f>
        <v>0</v>
      </c>
      <c r="M76" s="18">
        <f>SUM(C76,E76,G76,I76,K76)</f>
        <v>0</v>
      </c>
      <c r="N76" s="18">
        <f>SUM(L76,M76)</f>
        <v>0</v>
      </c>
    </row>
    <row r="77" spans="1:255" x14ac:dyDescent="0.2">
      <c r="A77" s="28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14"/>
      <c r="N77" s="14"/>
    </row>
    <row r="78" spans="1:255" ht="15.75" x14ac:dyDescent="0.25">
      <c r="A78" s="47" t="s">
        <v>27</v>
      </c>
      <c r="B78" s="18">
        <f>SUM(B43,B45,B46,B48,B49,B52,B53,B54,B55,B76)</f>
        <v>0</v>
      </c>
      <c r="C78" s="18">
        <f t="shared" ref="C78:K78" si="11">SUM(C43,C45,C46,C48,C49,C52,C53,C54,C55,C76)</f>
        <v>0</v>
      </c>
      <c r="D78" s="18">
        <f t="shared" si="11"/>
        <v>0</v>
      </c>
      <c r="E78" s="18">
        <f t="shared" si="11"/>
        <v>0</v>
      </c>
      <c r="F78" s="18">
        <f t="shared" si="11"/>
        <v>0</v>
      </c>
      <c r="G78" s="18">
        <f t="shared" si="11"/>
        <v>0</v>
      </c>
      <c r="H78" s="18">
        <f t="shared" si="11"/>
        <v>0</v>
      </c>
      <c r="I78" s="18">
        <f t="shared" si="11"/>
        <v>0</v>
      </c>
      <c r="J78" s="18">
        <f t="shared" si="11"/>
        <v>0</v>
      </c>
      <c r="K78" s="18">
        <f t="shared" si="11"/>
        <v>0</v>
      </c>
      <c r="L78" s="18">
        <f>SUM(L43,L45,L46,L48,L49,L52,L53,L54,L55,L76)</f>
        <v>0</v>
      </c>
      <c r="M78" s="18">
        <f>SUM(C78,E78,G78,I78,K78)</f>
        <v>0</v>
      </c>
      <c r="N78" s="18">
        <f>SUM(L78,M78)</f>
        <v>0</v>
      </c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pans="1:255" ht="15.75" x14ac:dyDescent="0.25">
      <c r="A79" s="4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</row>
    <row r="80" spans="1:255" ht="15.75" x14ac:dyDescent="0.25">
      <c r="A80" s="112" t="s">
        <v>68</v>
      </c>
      <c r="B80" s="18">
        <f t="shared" ref="B80:K80" si="12">SUM(B43+B48+B49+B58+B59+B60+B61+B63+B65+B67+B69+B71+B73+B74)</f>
        <v>0</v>
      </c>
      <c r="C80" s="18">
        <f t="shared" si="12"/>
        <v>0</v>
      </c>
      <c r="D80" s="18">
        <f t="shared" si="12"/>
        <v>0</v>
      </c>
      <c r="E80" s="18">
        <f t="shared" si="12"/>
        <v>0</v>
      </c>
      <c r="F80" s="18">
        <f t="shared" si="12"/>
        <v>0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114">
        <f t="shared" ref="L80:M80" si="13">SUM(B80,D80,F80,H80,J80)</f>
        <v>0</v>
      </c>
      <c r="M80" s="114">
        <f t="shared" si="13"/>
        <v>0</v>
      </c>
      <c r="N80" s="114">
        <f>SUM(L80,M80)</f>
        <v>0</v>
      </c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spans="1:255" ht="15.75" x14ac:dyDescent="0.25">
      <c r="A81" s="28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spans="1:255" ht="15" x14ac:dyDescent="0.2">
      <c r="A82" s="47" t="s">
        <v>28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9"/>
      <c r="N82" s="9"/>
    </row>
    <row r="83" spans="1:255" ht="15" x14ac:dyDescent="0.2">
      <c r="A83" s="28" t="s">
        <v>104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6"/>
      <c r="M83" s="9"/>
      <c r="N83" s="9"/>
    </row>
    <row r="84" spans="1:255" ht="15" x14ac:dyDescent="0.2">
      <c r="A84" s="28" t="s">
        <v>76</v>
      </c>
      <c r="B84" s="10">
        <f>'Tab #1'!B84</f>
        <v>0</v>
      </c>
      <c r="C84" s="10">
        <f>$B$84</f>
        <v>0</v>
      </c>
      <c r="D84" s="10">
        <f t="shared" ref="D84:K84" si="14">$B$84</f>
        <v>0</v>
      </c>
      <c r="E84" s="10">
        <f t="shared" si="14"/>
        <v>0</v>
      </c>
      <c r="F84" s="10">
        <f t="shared" si="14"/>
        <v>0</v>
      </c>
      <c r="G84" s="10">
        <f t="shared" si="14"/>
        <v>0</v>
      </c>
      <c r="H84" s="10">
        <f t="shared" si="14"/>
        <v>0</v>
      </c>
      <c r="I84" s="10">
        <f t="shared" si="14"/>
        <v>0</v>
      </c>
      <c r="J84" s="10">
        <f t="shared" si="14"/>
        <v>0</v>
      </c>
      <c r="K84" s="10">
        <f t="shared" si="14"/>
        <v>0</v>
      </c>
      <c r="L84" s="9"/>
      <c r="M84" s="9"/>
      <c r="N84" s="9"/>
    </row>
    <row r="85" spans="1:255" ht="15" x14ac:dyDescent="0.2">
      <c r="A85" s="28" t="s">
        <v>49</v>
      </c>
      <c r="B85" s="10">
        <f>'Tab #1'!B85</f>
        <v>0</v>
      </c>
      <c r="C85" s="10">
        <f>C84</f>
        <v>0</v>
      </c>
      <c r="D85" s="10">
        <f>$B$85</f>
        <v>0</v>
      </c>
      <c r="E85" s="10">
        <f>E84</f>
        <v>0</v>
      </c>
      <c r="F85" s="10">
        <f>B85</f>
        <v>0</v>
      </c>
      <c r="G85" s="10">
        <f>G84</f>
        <v>0</v>
      </c>
      <c r="H85" s="10">
        <f>B85</f>
        <v>0</v>
      </c>
      <c r="I85" s="10">
        <f>I84</f>
        <v>0</v>
      </c>
      <c r="J85" s="10">
        <f>B85</f>
        <v>0</v>
      </c>
      <c r="K85" s="10">
        <f>K84</f>
        <v>0</v>
      </c>
      <c r="L85" s="9"/>
      <c r="M85" s="9"/>
      <c r="N85" s="9"/>
    </row>
    <row r="86" spans="1:255" ht="15" x14ac:dyDescent="0.2">
      <c r="A86" s="52" t="s">
        <v>77</v>
      </c>
      <c r="B86" s="17">
        <f>IF(B85=Master!C84,Master!B84*((B78)-(SUM(B45,B46,B52:B55,B61:B72,B75))),0)</f>
        <v>0</v>
      </c>
      <c r="C86" s="17">
        <f>IF(C85=Master!C84,Master!B84*((C78)-(SUM(C45,C46,C52:C55,C61:C72,C75))),0)</f>
        <v>0</v>
      </c>
      <c r="D86" s="17">
        <f>IF(D85=Master!C84,Master!B84*((D78)-(SUM(D45,D46,D52:D55,D61:D72,D75))),0)</f>
        <v>0</v>
      </c>
      <c r="E86" s="17">
        <f>IF(E85=Master!C84,Master!B84*((E78)-(SUM(E45,E46,E52:E55,E61:E72,E75))),0)</f>
        <v>0</v>
      </c>
      <c r="F86" s="17">
        <f>IF(F85=Master!C84,Master!B84*((F78)-(SUM(F45,F46,F52:F55,F61:F72,F75))),0)</f>
        <v>0</v>
      </c>
      <c r="G86" s="17">
        <f>IF(G85=Master!C84,Master!B84*((G78)-(SUM(G45,G46,G52:G55,G61:G72,G75))),0)</f>
        <v>0</v>
      </c>
      <c r="H86" s="17">
        <f>IF(H85=Master!C84,Master!B84*((H78)-(SUM(H45,H46,H52:H55,H61:H72,H75))),0)</f>
        <v>0</v>
      </c>
      <c r="I86" s="17">
        <f>IF(I85=Master!C84,Master!B84*((I78)-(SUM(I45,I46,I52:I55,I61:I72,I75))),0)</f>
        <v>0</v>
      </c>
      <c r="J86" s="17">
        <f>IF(J85=Master!C84,Master!B84*((J78)-(SUM(J45,J46,J52:J55,J61:J72,J75))),0)</f>
        <v>0</v>
      </c>
      <c r="K86" s="17">
        <f>IF(K85=Master!C84,Master!B84*((K78)-(SUM(K45,K46,K52:K55,K61:K72,K75))),0)</f>
        <v>0</v>
      </c>
      <c r="L86" s="17">
        <f>SUM(B86,D86,F86,H86,J86)</f>
        <v>0</v>
      </c>
      <c r="M86" s="17">
        <f t="shared" ref="L86:M92" si="15">SUM(C86,E86,G86,I86,K86)</f>
        <v>0</v>
      </c>
      <c r="N86" s="17">
        <f t="shared" ref="N86:N93" si="16">SUM(L86,M86)</f>
        <v>0</v>
      </c>
    </row>
    <row r="87" spans="1:255" ht="15" x14ac:dyDescent="0.2">
      <c r="A87" s="52" t="s">
        <v>70</v>
      </c>
      <c r="B87" s="17">
        <f>IF(B85=Master!C86,Master!B86*((B78)-(SUM(B45,B46,B52:B55,B61:B72,B75))),0)</f>
        <v>0</v>
      </c>
      <c r="C87" s="17">
        <f>IF(C85=Master!C86,Master!B86*((C78)-(SUM(C45,C46,C52:C55,C61:C72,C75))),0)</f>
        <v>0</v>
      </c>
      <c r="D87" s="17">
        <f>IF(D85=Master!C86,Master!B86*((D78)-(SUM(D45,D46,D52:D55,D61:D72,D75))),0)</f>
        <v>0</v>
      </c>
      <c r="E87" s="17">
        <f>IF(E85=Master!C86,Master!B86*((E78)-(SUM(E45,E46,E52:E55,E61:E72,E75))),0)</f>
        <v>0</v>
      </c>
      <c r="F87" s="17">
        <f>IF(F85=Master!C86,Master!B86*((F78)-(SUM(F45,F46,F52:F55,F61:F72,F75))),0)</f>
        <v>0</v>
      </c>
      <c r="G87" s="17">
        <f>IF(G85=Master!C86,Master!B86*((G78)-(SUM(G45,G46,G52:G55,G61:G72,G75))),0)</f>
        <v>0</v>
      </c>
      <c r="H87" s="17">
        <f>IF(H85=Master!C86,Master!B86*((H78)-(SUM(H45,H46,H52:H55,H61:H72,H75))),0)</f>
        <v>0</v>
      </c>
      <c r="I87" s="17">
        <f>IF(I85=Master!C86,Master!B86*((I78)-(SUM(I45,I46,I52:I55,I61:I72,I75))),0)</f>
        <v>0</v>
      </c>
      <c r="J87" s="17">
        <f>IF(J85=Master!C86,Master!B86*((J78)-(SUM(J45,J46,J52:J55,J61:J72,J75))),0)</f>
        <v>0</v>
      </c>
      <c r="K87" s="17">
        <f>IF(K85=Master!C86,Master!B86*((K78)-(SUM(K45,K46,K52:K55,K61:K72,K75))),0)</f>
        <v>0</v>
      </c>
      <c r="L87" s="17">
        <f t="shared" si="15"/>
        <v>0</v>
      </c>
      <c r="M87" s="17">
        <f>SUM(C87,E87,G87,I87,K87)</f>
        <v>0</v>
      </c>
      <c r="N87" s="17">
        <f t="shared" si="16"/>
        <v>0</v>
      </c>
    </row>
    <row r="88" spans="1:255" ht="15" x14ac:dyDescent="0.2">
      <c r="A88" s="52" t="s">
        <v>71</v>
      </c>
      <c r="B88" s="17">
        <f>IF(B85=Master!C87,Master!B87*((B78)-(SUM(B45,B46,B52:B55,B61:B72,B75))),0)</f>
        <v>0</v>
      </c>
      <c r="C88" s="17">
        <f>IF(C85=Master!C87,Master!B87*((C78)-(SUM(C45,C46,C52:C55,C61:C72,C75))),0)</f>
        <v>0</v>
      </c>
      <c r="D88" s="17">
        <f>IF(D85=Master!C87,Master!B87*((D78)-(SUM(D45,D46,D52:D55,D61:D72,D75))),0)</f>
        <v>0</v>
      </c>
      <c r="E88" s="17">
        <f>IF(E85=Master!C87,Master!B87*((E78)-(SUM(E45,E46,E52:E55,E61:E72,E75))),0)</f>
        <v>0</v>
      </c>
      <c r="F88" s="17">
        <f>IF(F85=Master!C87,Master!B87*((F78)-(SUM(F45,F46,F52:F55,F61:F72,F75))),0)</f>
        <v>0</v>
      </c>
      <c r="G88" s="17">
        <f>IF(G85=Master!C87,Master!B87*((G78)-(SUM(G45,G46,G52:G55,G61:G72,G75))),0)</f>
        <v>0</v>
      </c>
      <c r="H88" s="17">
        <f>IF(H85=Master!C87,Master!B87*((H78)-(SUM(H45,H46,H52:H55,H61:H72,H75))),0)</f>
        <v>0</v>
      </c>
      <c r="I88" s="17">
        <f>IF(I85=Master!C87,Master!B87*((I78)-(SUM(I45,I46,I52:I55,I61:I72,I75))),0)</f>
        <v>0</v>
      </c>
      <c r="J88" s="17">
        <f>IF(J85=Master!C87,Master!B87*((J78)-(SUM(J45,J46,J52:J55,J61:J72,J75))),0)</f>
        <v>0</v>
      </c>
      <c r="K88" s="17">
        <f>IF(K85=Master!C87,Master!B87*((K78)-(SUM(K45,K46,K52:K55,K61:K72,K75))),0)</f>
        <v>0</v>
      </c>
      <c r="L88" s="17">
        <f t="shared" si="15"/>
        <v>0</v>
      </c>
      <c r="M88" s="17">
        <f t="shared" si="15"/>
        <v>0</v>
      </c>
      <c r="N88" s="17">
        <f t="shared" si="16"/>
        <v>0</v>
      </c>
    </row>
    <row r="89" spans="1:255" ht="15" x14ac:dyDescent="0.2">
      <c r="A89" s="52" t="s">
        <v>72</v>
      </c>
      <c r="B89" s="17">
        <f>IF(B85=Master!C88,Master!B88*((B78)-(SUM(B45,B46,B52:B55,B61:B72,B75))),0)</f>
        <v>0</v>
      </c>
      <c r="C89" s="17">
        <f>IF(C85=Master!C88,Master!B88*((C78)-(SUM(C45,C46,C52:C55,C61:C72,C75))),0)</f>
        <v>0</v>
      </c>
      <c r="D89" s="17">
        <f>IF(D85=Master!C88,Master!B88*((D78)-(SUM(D45,D46,D52:D55,D61:D72,D75))),0)</f>
        <v>0</v>
      </c>
      <c r="E89" s="17">
        <f>IF(E85=Master!C88,Master!B88*((E78)-(SUM(E45,E46,E52:E55,E61:E72,E75))),0)</f>
        <v>0</v>
      </c>
      <c r="F89" s="17">
        <f>IF(F85=Master!C88,Master!B88*((F78)-(SUM(F45,F46,F52:F55,F61:F72,F75))),0)</f>
        <v>0</v>
      </c>
      <c r="G89" s="17">
        <f>IF(G85=Master!C88,Master!B88*((G78)-(SUM(G45,G46,G52:G55,G61:G72,G75))),0)</f>
        <v>0</v>
      </c>
      <c r="H89" s="17">
        <f>IF(H85=Master!C88,Master!B88*((H78)-(SUM(H45,H46,H52:H55,H61:H72,H75))),0)</f>
        <v>0</v>
      </c>
      <c r="I89" s="17">
        <f>IF(I85=Master!C88,Master!B88*((I78)-(SUM(I45,I46,I52:I55,I61:I72,I75))),0)</f>
        <v>0</v>
      </c>
      <c r="J89" s="17">
        <f>IF(J85=Master!C88,Master!B88*((J78)-(SUM(J45,J46,J52:J55,J61:J72,J75))),0)</f>
        <v>0</v>
      </c>
      <c r="K89" s="17">
        <f>IF(K85=Master!C88,Master!B88*((K78)-(SUM(K45,K46,K52:K55,K61:K72,K75))),0)</f>
        <v>0</v>
      </c>
      <c r="L89" s="17">
        <f t="shared" si="15"/>
        <v>0</v>
      </c>
      <c r="M89" s="17">
        <f t="shared" si="15"/>
        <v>0</v>
      </c>
      <c r="N89" s="17">
        <f t="shared" si="16"/>
        <v>0</v>
      </c>
    </row>
    <row r="90" spans="1:255" ht="15" x14ac:dyDescent="0.2">
      <c r="A90" s="52" t="s">
        <v>73</v>
      </c>
      <c r="B90" s="17">
        <f>IF(B85=Master!C89,Master!B89*((B78)-(SUM(B45,B46,B52:B55,B61:B72,B75))),0)</f>
        <v>0</v>
      </c>
      <c r="C90" s="17">
        <f>IF(C85=Master!C89,Master!B89*((C78)-(SUM(C45,C46,C52:C55,C61:C72,C75))),0)</f>
        <v>0</v>
      </c>
      <c r="D90" s="17">
        <f>IF(D85=Master!C89,Master!B89*((D78)-(SUM(D45,D46,D52:D55,D61:D72,D75))),0)</f>
        <v>0</v>
      </c>
      <c r="E90" s="17">
        <f>IF(E85=Master!C89,Master!B89*((E78)-(SUM(E45,E46,E52:E55,E61:E72,E75))),0)</f>
        <v>0</v>
      </c>
      <c r="F90" s="17">
        <f>IF(F85=Master!C89,Master!B89*((F78)-(SUM(F45,F46,F52:F55,F61:F72,F75))),0)</f>
        <v>0</v>
      </c>
      <c r="G90" s="17">
        <f>IF(G85=Master!C89,Master!B89*((G78)-(SUM(G45,G46,G52:G55,G61:G72,G75))),0)</f>
        <v>0</v>
      </c>
      <c r="H90" s="17">
        <f>IF(H85=Master!C89,Master!B89*((H78)-(SUM(H45,H46,H52:H55,H61:H72,H75))),0)</f>
        <v>0</v>
      </c>
      <c r="I90" s="17">
        <f>IF(I85=Master!C89,Master!B89*((I78)-(SUM(I45,I46,I52:I55,I61:I72,I75))),0)</f>
        <v>0</v>
      </c>
      <c r="J90" s="17">
        <f>IF(J85=Master!C89,Master!B89*((J78)-(SUM(J45,J46,J52:J55,J61:J72,J75))),0)</f>
        <v>0</v>
      </c>
      <c r="K90" s="17">
        <f>IF(K85=Master!C89,Master!B89*((K78)-(SUM(K45,K46,K52:K55,K61:K72,K75))),0)</f>
        <v>0</v>
      </c>
      <c r="L90" s="17">
        <f>SUM(B90,D90,F90,H90,J90)</f>
        <v>0</v>
      </c>
      <c r="M90" s="17">
        <f t="shared" si="15"/>
        <v>0</v>
      </c>
      <c r="N90" s="17">
        <f t="shared" si="16"/>
        <v>0</v>
      </c>
    </row>
    <row r="91" spans="1:255" ht="15" x14ac:dyDescent="0.2">
      <c r="A91" s="52" t="s">
        <v>63</v>
      </c>
      <c r="B91" s="17">
        <f>IF(B85=Master!C90,Master!B90*((B78)-(SUM(B45,B46,B52:B55,B61:B72,B75))),0)</f>
        <v>0</v>
      </c>
      <c r="C91" s="17">
        <f>IF(C85=Master!C90,Master!B90*((C78)-(SUM(C45,C46,C52:C55,C61:C72,C75))),0)</f>
        <v>0</v>
      </c>
      <c r="D91" s="17">
        <f>IF(D85=Master!C90,Master!B90*((D78)-(SUM(D45,D46,D52:D55,D61:D72,D75))),0)</f>
        <v>0</v>
      </c>
      <c r="E91" s="17">
        <f>IF(E85=Master!C90,Master!B90*((E78)-(SUM(E45,E46,E52:E55,E61:E72,E75))),0)</f>
        <v>0</v>
      </c>
      <c r="F91" s="17">
        <f>IF(F85=Master!C90,Master!B90*((F78)-(SUM(F45,F46,F52:F55,F61:F72,F75))),0)</f>
        <v>0</v>
      </c>
      <c r="G91" s="17">
        <f>IF(G85=Master!C90,Master!B90*((G78)-(SUM(G45,G46,G52:G55,G61:G72,G75))),0)</f>
        <v>0</v>
      </c>
      <c r="H91" s="17">
        <f>IF(H85=Master!C90,Master!B90*((H78)-(SUM(H45,H46,H52:H55,H61:H72,H75))),0)</f>
        <v>0</v>
      </c>
      <c r="I91" s="17">
        <f>IF(I85=Master!C90,Master!B90*((I78)-(SUM(I45,I46,I52:I55,I61:I72,I75))),0)</f>
        <v>0</v>
      </c>
      <c r="J91" s="17">
        <f>IF(J85=Master!C90,Master!B90*((J78)-(SUM(J45,J46,J52:J55,J61:J72,J75))),0)</f>
        <v>0</v>
      </c>
      <c r="K91" s="17">
        <f>IF(K85=Master!C90,Master!B90*((K78)-(SUM(K45,K46,K52:K55,K61:K72,K75))),0)</f>
        <v>0</v>
      </c>
      <c r="L91" s="17">
        <f t="shared" si="15"/>
        <v>0</v>
      </c>
      <c r="M91" s="17">
        <f t="shared" si="15"/>
        <v>0</v>
      </c>
      <c r="N91" s="17">
        <f t="shared" si="16"/>
        <v>0</v>
      </c>
    </row>
    <row r="92" spans="1:255" ht="15" x14ac:dyDescent="0.2">
      <c r="A92" s="52" t="s">
        <v>74</v>
      </c>
      <c r="B92" s="17">
        <f>IF(B85=Master!C91,Master!B91*((B78)-(SUM(B45,B46,B52:B55,B61:B72,B75))),0)</f>
        <v>0</v>
      </c>
      <c r="C92" s="17">
        <f>IF(C85=Master!C91,Master!B91*((C78)-(SUM(C45,C46,C52:C55,C61:C72,C75))),0)</f>
        <v>0</v>
      </c>
      <c r="D92" s="17">
        <f>IF(D85=Master!C91,Master!B91*((D78)-(SUM(D45,D46,D52:D55,D61:D72,D75))),0)</f>
        <v>0</v>
      </c>
      <c r="E92" s="17">
        <f>IF(E85=Master!C91,Master!B91*((E78)-(SUM(E45,E46,E52:E55,E61:E72,E75))),0)</f>
        <v>0</v>
      </c>
      <c r="F92" s="17">
        <f>IF(F85=Master!C91,Master!B91*((F78)-(SUM(F45,F46,F52:F55,F61:F72,F75))),0)</f>
        <v>0</v>
      </c>
      <c r="G92" s="17">
        <f>IF(G85=Master!C91,Master!B91*((G78)-(SUM(G45,G46,G52:G55,G61:G72,G75))),0)</f>
        <v>0</v>
      </c>
      <c r="H92" s="17">
        <f>IF(H85=Master!C91,Master!B91*((H78)-(SUM(H45,H46,H52:H55,H61:H72,H75))),0)</f>
        <v>0</v>
      </c>
      <c r="I92" s="17">
        <f>IF(I85=Master!C91,Master!B91*((I78)-(SUM(I45,I46,I52:I55,I61:I72,I75))),0)</f>
        <v>0</v>
      </c>
      <c r="J92" s="17">
        <f>IF(J85=Master!C91,Master!B91*((J78)-(SUM(J45,J46,J52:J55,J61:J72,J75))),0)</f>
        <v>0</v>
      </c>
      <c r="K92" s="17">
        <f>IF(K85=Master!C91,Master!B91*((K78)-(SUM(K45,K46,K52:K55,K61:K72,K75))),0)</f>
        <v>0</v>
      </c>
      <c r="L92" s="17">
        <f>SUM(B92,D92,F92,H92,J92)</f>
        <v>0</v>
      </c>
      <c r="M92" s="17">
        <f t="shared" si="15"/>
        <v>0</v>
      </c>
      <c r="N92" s="17">
        <f t="shared" si="16"/>
        <v>0</v>
      </c>
    </row>
    <row r="93" spans="1:255" ht="15" x14ac:dyDescent="0.2">
      <c r="A93" s="52" t="s">
        <v>75</v>
      </c>
      <c r="B93" s="17">
        <f>IF(B85=Master!C92,Master!B92*((B78)-(SUM(B45,B46,B52:B55,B61:B72,B75))),0)</f>
        <v>0</v>
      </c>
      <c r="C93" s="17">
        <f>IF(C85=Master!C92,Master!B92*((C78)-(SUM(C45,C46,C52:C55,C61:C72,C75))),0)</f>
        <v>0</v>
      </c>
      <c r="D93" s="17">
        <f>IF(D85=Master!C92,Master!B92*((D78)-(SUM(D45,D46,D52:D55,D61:D72,D75))),0)</f>
        <v>0</v>
      </c>
      <c r="E93" s="17">
        <f>IF(E85=Master!C92,Master!B92*((E78)-(SUM(E45,E46,E52:E55,E61:E72,E75))),0)</f>
        <v>0</v>
      </c>
      <c r="F93" s="17">
        <f>IF(F85=Master!C92,Master!B92*((F78)-(SUM(F45,F46,F52:F55,F61:F72,F75))),0)</f>
        <v>0</v>
      </c>
      <c r="G93" s="17">
        <f>IF(G85=Master!C92,Master!B92*((G78)-(SUM(G45,G46,G52:G55,G61:G72,G75))),0)</f>
        <v>0</v>
      </c>
      <c r="H93" s="17">
        <f>IF(H85=Master!C92,Master!B92*((H78)-(SUM(H45,H46,H52:H55,H61:H72,H75))),0)</f>
        <v>0</v>
      </c>
      <c r="I93" s="17">
        <f>IF(I85=Master!C92,Master!B92*((I78)-(SUM(I45,I46,I52:I55,I61:I72,I75))),0)</f>
        <v>0</v>
      </c>
      <c r="J93" s="17">
        <f>IF(J85=Master!C92,Master!B92*((J78)-(SUM(J45,J46,J52:J55,J61:J72,J75))),0)</f>
        <v>0</v>
      </c>
      <c r="K93" s="17">
        <f>IF(K85=Master!C92,Master!B92*((K78)-(SUM(K45,K46,K52:K55,K61:K72,K75))),0)</f>
        <v>0</v>
      </c>
      <c r="L93" s="17">
        <f>SUM(B93,D93,F93,H93,J93)</f>
        <v>0</v>
      </c>
      <c r="M93" s="17">
        <f>SUM(C93,E93,G93,I93,K93)</f>
        <v>0</v>
      </c>
      <c r="N93" s="17">
        <f t="shared" si="16"/>
        <v>0</v>
      </c>
    </row>
    <row r="94" spans="1:255" ht="15" x14ac:dyDescent="0.2">
      <c r="A94" s="28" t="s">
        <v>26</v>
      </c>
      <c r="B94" s="23">
        <f>IF(OR((B85=Master!C84),(B85=Master!C87),(B85=Master!C88),(B85=Master!C89),(B85=Master!C90),(B85=Master!C91),(B85=Master!C92),(B85=Master!C85),(B85=Master!C86)),0,(B85/100)*((B78)-(SUM(B45:B46,B52:B55,B61:B72,B75))))</f>
        <v>0</v>
      </c>
      <c r="C94" s="17"/>
      <c r="D94" s="23">
        <f>IF(OR((D85=Master!C84),(D85=Master!C87),(D85=Master!C88),(D85=Master!C89),(D85=Master!C90),(D85=Master!C91),(D85=Master!C92),(D85=Master!C85),(D85=Master!C86)),0,(D85/100)*((D78)-(SUM(D45:D46,D52:D55,D61:D72,D75))))</f>
        <v>0</v>
      </c>
      <c r="E94" s="17"/>
      <c r="F94" s="23">
        <f>IF(OR((F85=Master!C84),(F85=Master!C87),(F85=Master!C88),(F85=Master!C89),(F85=Master!C90),(F85=Master!C91),(F85=Master!C92),(F85=Master!C85),(F85=Master!C86)),0,(F85/100)*((F78)-(SUM(F45:F46,F52:F55,F61:F72,F75))))</f>
        <v>0</v>
      </c>
      <c r="G94" s="17"/>
      <c r="H94" s="23">
        <f>IF(OR((H85=Master!C84),(H85=Master!C87),(H85=Master!C88),(H85=Master!C89),(H85=Master!C90),(H85=Master!C91),(H85=Master!C92),(H85=Master!C85),(H85=Master!C86)),0,(H85/100)*((H78)-(SUM(H45:H46,H52:H55,H61:H72,H75))))</f>
        <v>0</v>
      </c>
      <c r="I94" s="17"/>
      <c r="J94" s="23">
        <f>IF(OR((J85=Master!C84),(J85=Master!C87),(J85=Master!C88),(J85=Master!C89),(J85=Master!C90),(J85=Master!C91),(J85=Master!C92),(J85=Master!C85),(J85=Master!C86)),0,(J85/100)*((J78)-(SUM(J45:J46,J52:J55,J61:J72,J75))))</f>
        <v>0</v>
      </c>
      <c r="K94" s="17"/>
      <c r="L94" s="17">
        <f>SUM(B94,D94,F94,H94,J94)</f>
        <v>0</v>
      </c>
      <c r="M94" s="17">
        <f>SUM(C94,E94,G94,I94,K94)</f>
        <v>0</v>
      </c>
      <c r="N94" s="17">
        <f>SUM(L94,M94)</f>
        <v>0</v>
      </c>
    </row>
    <row r="95" spans="1:255" ht="15" x14ac:dyDescent="0.2">
      <c r="A95" s="28" t="s">
        <v>61</v>
      </c>
      <c r="B95" s="17"/>
      <c r="C95" s="17">
        <f>((B78-SUM(B45,B46,B52,B53,B54,B55,B62,B64,B66,B68,B70,B72,B75))*(B84/100)-B97)</f>
        <v>0</v>
      </c>
      <c r="D95" s="17"/>
      <c r="E95" s="17">
        <f>((D78-SUM(D45,D46,D52,D53,D54,D55,D62,D64,D66,D68,D70,D72,D75))*(D84/100)-D97)</f>
        <v>0</v>
      </c>
      <c r="F95" s="17"/>
      <c r="G95" s="17">
        <f>((F78-SUM(F45,F46,F52,F53,F54,F55,F62,F64,F66,F68,F70,F72,F75))*(F84/100)-F97)</f>
        <v>0</v>
      </c>
      <c r="H95" s="17"/>
      <c r="I95" s="17">
        <f>((H78-SUM(H45,H46,H52,H53,H54,H55,H62,H64,H66,H68,H70,H72,H75))*(H84/100)-H97)</f>
        <v>0</v>
      </c>
      <c r="J95" s="17"/>
      <c r="K95" s="17">
        <f>((J78-SUM(J45,J46,J52,J53,J54,J55,J62,J64,J66,J68,J70,J72,J75))*(J84/100)-J97)</f>
        <v>0</v>
      </c>
      <c r="L95" s="17"/>
      <c r="M95" s="17">
        <f>SUM(C95,E95,G95,I95,K95)</f>
        <v>0</v>
      </c>
      <c r="N95" s="17">
        <f>SUM(L95,M95)</f>
        <v>0</v>
      </c>
    </row>
    <row r="96" spans="1:255" ht="15" x14ac:dyDescent="0.2">
      <c r="A96" s="28" t="s">
        <v>103</v>
      </c>
      <c r="B96" s="17">
        <f>B85/100*(B61+B63+B65+B67+B69+B71)</f>
        <v>0</v>
      </c>
      <c r="C96" s="17"/>
      <c r="D96" s="17">
        <f>D85/100*(D61+D63+D65+D67+D69+D71)</f>
        <v>0</v>
      </c>
      <c r="E96" s="17"/>
      <c r="F96" s="17">
        <f>F85/100*(F61+F63+F65+F67+F69+F71)</f>
        <v>0</v>
      </c>
      <c r="G96" s="17"/>
      <c r="H96" s="17">
        <f>H85/100*(H61+H63+H65+H67+H69+H71)</f>
        <v>0</v>
      </c>
      <c r="I96" s="17"/>
      <c r="J96" s="17">
        <f>J85/100*(J61+J63+J65+J67+J69+J71)</f>
        <v>0</v>
      </c>
      <c r="K96" s="17"/>
      <c r="L96" s="17">
        <f>SUM(B96,D96,F96,H96,J96)</f>
        <v>0</v>
      </c>
      <c r="M96" s="17"/>
      <c r="N96" s="17">
        <f>L96</f>
        <v>0</v>
      </c>
    </row>
    <row r="97" spans="1:14" ht="15.75" x14ac:dyDescent="0.25">
      <c r="A97" s="47" t="s">
        <v>29</v>
      </c>
      <c r="B97" s="18">
        <f t="shared" ref="B97:K97" si="17">SUM(B86:B96)</f>
        <v>0</v>
      </c>
      <c r="C97" s="18">
        <f t="shared" si="17"/>
        <v>0</v>
      </c>
      <c r="D97" s="18">
        <f t="shared" si="17"/>
        <v>0</v>
      </c>
      <c r="E97" s="18">
        <f t="shared" si="17"/>
        <v>0</v>
      </c>
      <c r="F97" s="18">
        <f t="shared" si="17"/>
        <v>0</v>
      </c>
      <c r="G97" s="18">
        <f t="shared" si="17"/>
        <v>0</v>
      </c>
      <c r="H97" s="18">
        <f t="shared" si="17"/>
        <v>0</v>
      </c>
      <c r="I97" s="18">
        <f t="shared" si="17"/>
        <v>0</v>
      </c>
      <c r="J97" s="18">
        <f t="shared" si="17"/>
        <v>0</v>
      </c>
      <c r="K97" s="18">
        <f t="shared" si="17"/>
        <v>0</v>
      </c>
      <c r="L97" s="18">
        <f>SUM(B97,D97,F97,H97,J97)</f>
        <v>0</v>
      </c>
      <c r="M97" s="18">
        <f>SUM(C97,E97,G97,I97,K97)</f>
        <v>0</v>
      </c>
      <c r="N97" s="18">
        <f>SUM(L97,M97)</f>
        <v>0</v>
      </c>
    </row>
    <row r="98" spans="1:14" ht="15" x14ac:dyDescent="0.2">
      <c r="A98" s="28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9"/>
      <c r="N98" s="19"/>
    </row>
    <row r="99" spans="1:14" ht="15.75" x14ac:dyDescent="0.25">
      <c r="A99" s="47" t="s">
        <v>30</v>
      </c>
      <c r="B99" s="18">
        <f t="shared" ref="B99:K99" si="18">SUM(B78,B97)</f>
        <v>0</v>
      </c>
      <c r="C99" s="18">
        <f t="shared" si="18"/>
        <v>0</v>
      </c>
      <c r="D99" s="18">
        <f t="shared" si="18"/>
        <v>0</v>
      </c>
      <c r="E99" s="18">
        <f t="shared" si="18"/>
        <v>0</v>
      </c>
      <c r="F99" s="18">
        <f t="shared" si="18"/>
        <v>0</v>
      </c>
      <c r="G99" s="18">
        <f t="shared" si="18"/>
        <v>0</v>
      </c>
      <c r="H99" s="18">
        <f t="shared" si="18"/>
        <v>0</v>
      </c>
      <c r="I99" s="18">
        <f t="shared" si="18"/>
        <v>0</v>
      </c>
      <c r="J99" s="18">
        <f t="shared" si="18"/>
        <v>0</v>
      </c>
      <c r="K99" s="18">
        <f t="shared" si="18"/>
        <v>0</v>
      </c>
      <c r="L99" s="18">
        <f>SUM(B99,D99,F99,H99,J99)</f>
        <v>0</v>
      </c>
      <c r="M99" s="18">
        <f>SUM(C99,E99,G99,I99,K99)</f>
        <v>0</v>
      </c>
      <c r="N99" s="18">
        <f>SUM(L99,M99)</f>
        <v>0</v>
      </c>
    </row>
    <row r="100" spans="1:14" x14ac:dyDescent="0.2">
      <c r="A100" s="28" t="s">
        <v>31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14"/>
      <c r="N100" s="14"/>
    </row>
    <row r="101" spans="1:14" x14ac:dyDescent="0.2">
      <c r="A101" s="28" t="s">
        <v>32</v>
      </c>
      <c r="B101" s="15"/>
      <c r="C101" s="21"/>
      <c r="D101" s="15"/>
      <c r="E101" s="21"/>
      <c r="F101" s="15"/>
      <c r="G101" s="21"/>
      <c r="H101" s="15"/>
      <c r="I101" s="21"/>
      <c r="J101" s="15"/>
      <c r="K101" s="21"/>
      <c r="L101" s="15"/>
      <c r="M101" s="15"/>
      <c r="N101" s="14"/>
    </row>
    <row r="102" spans="1:14" ht="15" x14ac:dyDescent="0.2">
      <c r="A102" s="71" t="s">
        <v>33</v>
      </c>
      <c r="B102" s="12"/>
      <c r="C102" s="22">
        <v>0</v>
      </c>
      <c r="D102" s="13"/>
      <c r="E102" s="22">
        <v>0</v>
      </c>
      <c r="F102" s="13"/>
      <c r="G102" s="22">
        <v>0</v>
      </c>
      <c r="H102" s="13"/>
      <c r="I102" s="22">
        <v>0</v>
      </c>
      <c r="J102" s="13"/>
      <c r="K102" s="22">
        <v>0</v>
      </c>
      <c r="L102" s="13"/>
      <c r="M102" s="17">
        <f>SUM(C102,E102,G102,I102,K102)</f>
        <v>0</v>
      </c>
      <c r="N102" s="17">
        <f>M102</f>
        <v>0</v>
      </c>
    </row>
    <row r="103" spans="1:14" ht="15" customHeight="1" x14ac:dyDescent="0.2">
      <c r="A103" s="71" t="s">
        <v>33</v>
      </c>
      <c r="B103" s="13"/>
      <c r="C103" s="22">
        <v>0</v>
      </c>
      <c r="D103" s="13"/>
      <c r="E103" s="22">
        <v>0</v>
      </c>
      <c r="F103" s="13"/>
      <c r="G103" s="22">
        <v>0</v>
      </c>
      <c r="H103" s="13"/>
      <c r="I103" s="22">
        <v>0</v>
      </c>
      <c r="J103" s="13"/>
      <c r="K103" s="22">
        <v>0</v>
      </c>
      <c r="L103" s="13"/>
      <c r="M103" s="17">
        <f>SUM(C103,E103,G103,I103,K103)</f>
        <v>0</v>
      </c>
      <c r="N103" s="17">
        <f>M103</f>
        <v>0</v>
      </c>
    </row>
    <row r="104" spans="1:14" ht="15" customHeight="1" x14ac:dyDescent="0.2">
      <c r="A104" s="71" t="s">
        <v>33</v>
      </c>
      <c r="B104" s="13"/>
      <c r="C104" s="22">
        <v>0</v>
      </c>
      <c r="D104" s="13"/>
      <c r="E104" s="22">
        <v>0</v>
      </c>
      <c r="F104" s="13"/>
      <c r="G104" s="22">
        <v>0</v>
      </c>
      <c r="H104" s="13"/>
      <c r="I104" s="22">
        <v>0</v>
      </c>
      <c r="J104" s="13"/>
      <c r="K104" s="22">
        <v>0</v>
      </c>
      <c r="L104" s="13"/>
      <c r="M104" s="17">
        <f>SUM(C104,E104,G104,I104,K104)</f>
        <v>0</v>
      </c>
      <c r="N104" s="17">
        <f>M104</f>
        <v>0</v>
      </c>
    </row>
    <row r="105" spans="1:14" x14ac:dyDescent="0.2">
      <c r="A105" s="28"/>
      <c r="B105" s="13"/>
      <c r="C105" s="20"/>
      <c r="D105" s="13"/>
      <c r="E105" s="20"/>
      <c r="F105" s="13"/>
      <c r="G105" s="20"/>
      <c r="H105" s="13"/>
      <c r="I105" s="13"/>
      <c r="J105" s="13"/>
      <c r="K105" s="20"/>
      <c r="L105" s="13"/>
      <c r="M105" s="14"/>
      <c r="N105" s="14"/>
    </row>
    <row r="106" spans="1:14" ht="15.75" x14ac:dyDescent="0.25">
      <c r="A106" s="47" t="s">
        <v>34</v>
      </c>
      <c r="B106" s="18">
        <f>SUM(B99:B105)</f>
        <v>0</v>
      </c>
      <c r="C106" s="18">
        <f t="shared" ref="C106:L106" si="19">SUM(C99:C105)</f>
        <v>0</v>
      </c>
      <c r="D106" s="18">
        <f t="shared" si="19"/>
        <v>0</v>
      </c>
      <c r="E106" s="18">
        <f t="shared" si="19"/>
        <v>0</v>
      </c>
      <c r="F106" s="18">
        <f t="shared" si="19"/>
        <v>0</v>
      </c>
      <c r="G106" s="18">
        <f t="shared" si="19"/>
        <v>0</v>
      </c>
      <c r="H106" s="18">
        <f t="shared" si="19"/>
        <v>0</v>
      </c>
      <c r="I106" s="18">
        <f t="shared" si="19"/>
        <v>0</v>
      </c>
      <c r="J106" s="18">
        <f t="shared" si="19"/>
        <v>0</v>
      </c>
      <c r="K106" s="18">
        <f t="shared" si="19"/>
        <v>0</v>
      </c>
      <c r="L106" s="18">
        <f t="shared" si="19"/>
        <v>0</v>
      </c>
      <c r="M106" s="18">
        <f>SUM(C106,E106,G106,I106,K106)</f>
        <v>0</v>
      </c>
      <c r="N106" s="18">
        <f>SUM(L106,M106)</f>
        <v>0</v>
      </c>
    </row>
    <row r="107" spans="1:14" s="79" customFormat="1" x14ac:dyDescent="0.2">
      <c r="A107" s="75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</row>
    <row r="108" spans="1:14" s="79" customFormat="1" x14ac:dyDescent="0.2">
      <c r="A108" s="75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</row>
    <row r="109" spans="1:14" s="79" customFormat="1" x14ac:dyDescent="0.2">
      <c r="A109" s="75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</row>
    <row r="110" spans="1:14" s="79" customFormat="1" x14ac:dyDescent="0.2">
      <c r="A110" s="75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</row>
    <row r="111" spans="1:14" s="79" customFormat="1" x14ac:dyDescent="0.2">
      <c r="A111" s="75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</row>
    <row r="112" spans="1:14" s="79" customFormat="1" x14ac:dyDescent="0.2">
      <c r="A112" s="75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</row>
    <row r="113" spans="1:12" s="79" customFormat="1" x14ac:dyDescent="0.2">
      <c r="A113" s="75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</row>
    <row r="114" spans="1:12" s="79" customFormat="1" x14ac:dyDescent="0.2">
      <c r="A114" s="75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</row>
  </sheetData>
  <sheetProtection algorithmName="SHA-512" hashValue="WlSw0Tijnb/ppYHpVPlAG2lpfWZerGAAXZ8U+isEz5R/TEN2S3J/649u1Zp2CR9WxQrlir2DEU7I2X/k13RiRw==" saltValue="+oieqli9CzAf9xE8SbnJbg==" spinCount="100000" sheet="1" selectLockedCells="1"/>
  <conditionalFormatting sqref="A1:A86">
    <cfRule type="expression" dxfId="30" priority="1" stopIfTrue="1">
      <formula>CELL("Protect", A1)</formula>
    </cfRule>
  </conditionalFormatting>
  <conditionalFormatting sqref="A87:N106">
    <cfRule type="expression" dxfId="29" priority="2" stopIfTrue="1">
      <formula>CELL("Protect", A87)</formula>
    </cfRule>
  </conditionalFormatting>
  <conditionalFormatting sqref="B1:N50">
    <cfRule type="expression" dxfId="28" priority="1059" stopIfTrue="1">
      <formula>CELL("Protect", B1)</formula>
    </cfRule>
  </conditionalFormatting>
  <conditionalFormatting sqref="B51:N55">
    <cfRule type="expression" dxfId="27" priority="1058" stopIfTrue="1">
      <formula xml:space="preserve"> CELL("Protect",#REF!)</formula>
    </cfRule>
  </conditionalFormatting>
  <conditionalFormatting sqref="B56:N86">
    <cfRule type="expression" dxfId="26" priority="607" stopIfTrue="1">
      <formula>CELL("Protect", B56)</formula>
    </cfRule>
  </conditionalFormatting>
  <conditionalFormatting sqref="C69 E69 G69 I69 K69">
    <cfRule type="expression" dxfId="25" priority="1186" stopIfTrue="1">
      <formula>CELL("Protect", C69)</formula>
    </cfRule>
  </conditionalFormatting>
  <hyperlinks>
    <hyperlink ref="A20" r:id="rId1" display="  Graduate Student(s)(7.5%) Ph.D. GRA " xr:uid="{4E16EF4C-3560-4EF6-9466-E27B54A9FA11}"/>
    <hyperlink ref="A19" r:id="rId2" display="  Graduate Student(s)(7.5%) M.S. GRA " xr:uid="{33106B73-D47C-4B12-BD9A-D5939C11BB07}"/>
  </hyperlinks>
  <printOptions gridLines="1"/>
  <pageMargins left="0.56000000000000005" right="0.55000000000000004" top="0.31" bottom="0.24" header="0.17" footer="0.17"/>
  <pageSetup scale="37" orientation="landscape" horizontalDpi="4294967292" r:id="rId3"/>
  <headerFooter alignWithMargins="0">
    <oddHeader>&amp;L&amp;"System,Bold"&amp;12Budget Estimate</oddHeader>
    <oddFooter>&amp;C&amp;A&amp;R&amp;F       &amp;D 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  <pageSetUpPr fitToPage="1"/>
  </sheetPr>
  <dimension ref="A1:IU115"/>
  <sheetViews>
    <sheetView zoomScale="90" zoomScaleNormal="9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A102" sqref="A102"/>
    </sheetView>
  </sheetViews>
  <sheetFormatPr defaultColWidth="9.28515625" defaultRowHeight="12.75" x14ac:dyDescent="0.2"/>
  <cols>
    <col min="1" max="1" width="89.28515625" style="30" customWidth="1"/>
    <col min="2" max="11" width="13.28515625" style="46" customWidth="1"/>
    <col min="12" max="12" width="16.42578125" style="46" customWidth="1"/>
    <col min="13" max="13" width="13.28515625" style="30" customWidth="1"/>
    <col min="14" max="14" width="15.28515625" style="30" customWidth="1"/>
    <col min="15" max="16384" width="9.28515625" style="30"/>
  </cols>
  <sheetData>
    <row r="1" spans="1:14" x14ac:dyDescent="0.2">
      <c r="A1" s="47" t="s">
        <v>41</v>
      </c>
    </row>
    <row r="2" spans="1:14" x14ac:dyDescent="0.2">
      <c r="A2" s="72" t="s">
        <v>40</v>
      </c>
      <c r="B2" s="31" t="s">
        <v>0</v>
      </c>
      <c r="C2" s="31" t="s">
        <v>1</v>
      </c>
      <c r="D2" s="31" t="s">
        <v>0</v>
      </c>
      <c r="E2" s="31" t="s">
        <v>1</v>
      </c>
      <c r="F2" s="31" t="s">
        <v>0</v>
      </c>
      <c r="G2" s="31" t="s">
        <v>1</v>
      </c>
      <c r="H2" s="31" t="s">
        <v>0</v>
      </c>
      <c r="I2" s="31" t="s">
        <v>1</v>
      </c>
      <c r="J2" s="31" t="s">
        <v>0</v>
      </c>
      <c r="K2" s="31" t="s">
        <v>1</v>
      </c>
      <c r="L2" s="31" t="s">
        <v>2</v>
      </c>
      <c r="M2" s="31" t="s">
        <v>2</v>
      </c>
      <c r="N2" s="31" t="s">
        <v>2</v>
      </c>
    </row>
    <row r="3" spans="1:14" x14ac:dyDescent="0.2">
      <c r="A3" s="72" t="s">
        <v>3</v>
      </c>
      <c r="B3" s="31" t="s">
        <v>4</v>
      </c>
      <c r="C3" s="31" t="s">
        <v>5</v>
      </c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1" t="s">
        <v>5</v>
      </c>
      <c r="J3" s="31" t="s">
        <v>4</v>
      </c>
      <c r="K3" s="31" t="s">
        <v>5</v>
      </c>
      <c r="L3" s="31" t="s">
        <v>0</v>
      </c>
      <c r="M3" s="31" t="s">
        <v>1</v>
      </c>
      <c r="N3" s="31" t="s">
        <v>6</v>
      </c>
    </row>
    <row r="4" spans="1:14" ht="15" customHeight="1" x14ac:dyDescent="0.2">
      <c r="A4" s="72" t="s">
        <v>36</v>
      </c>
      <c r="B4" s="55" t="s">
        <v>7</v>
      </c>
      <c r="C4" s="55" t="s">
        <v>7</v>
      </c>
      <c r="D4" s="55" t="s">
        <v>8</v>
      </c>
      <c r="E4" s="55" t="s">
        <v>8</v>
      </c>
      <c r="F4" s="55" t="s">
        <v>9</v>
      </c>
      <c r="G4" s="55" t="s">
        <v>9</v>
      </c>
      <c r="H4" s="55" t="s">
        <v>10</v>
      </c>
      <c r="I4" s="55" t="s">
        <v>10</v>
      </c>
      <c r="J4" s="55" t="s">
        <v>11</v>
      </c>
      <c r="K4" s="55" t="s">
        <v>11</v>
      </c>
      <c r="L4" s="55" t="s">
        <v>4</v>
      </c>
      <c r="M4" s="55" t="s">
        <v>5</v>
      </c>
      <c r="N4" s="55" t="s">
        <v>12</v>
      </c>
    </row>
    <row r="5" spans="1:14" ht="14.25" customHeight="1" x14ac:dyDescent="0.2">
      <c r="A5" s="72" t="s">
        <v>13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4.25" customHeight="1" x14ac:dyDescent="0.2">
      <c r="A6" s="72" t="s">
        <v>37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14.25" customHeight="1" x14ac:dyDescent="0.2">
      <c r="A7" s="72" t="s">
        <v>38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x14ac:dyDescent="0.2">
      <c r="A8" s="47" t="s">
        <v>14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4" ht="15" x14ac:dyDescent="0.2">
      <c r="A9" s="111" t="s">
        <v>93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7">
        <f t="shared" ref="L9:M31" si="0">SUM(B9,D9,F9,H9,J9)</f>
        <v>0</v>
      </c>
      <c r="M9" s="57">
        <f t="shared" si="0"/>
        <v>0</v>
      </c>
      <c r="N9" s="57">
        <f t="shared" ref="N9:N33" si="1">SUM(L9,M9)</f>
        <v>0</v>
      </c>
    </row>
    <row r="10" spans="1:14" ht="15" x14ac:dyDescent="0.2">
      <c r="A10" s="111" t="s">
        <v>94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7">
        <f t="shared" si="0"/>
        <v>0</v>
      </c>
      <c r="M10" s="57">
        <f t="shared" si="0"/>
        <v>0</v>
      </c>
      <c r="N10" s="57">
        <f t="shared" si="1"/>
        <v>0</v>
      </c>
    </row>
    <row r="11" spans="1:14" ht="15" x14ac:dyDescent="0.2">
      <c r="A11" s="111" t="s">
        <v>93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7">
        <f t="shared" si="0"/>
        <v>0</v>
      </c>
      <c r="M11" s="57">
        <f t="shared" si="0"/>
        <v>0</v>
      </c>
      <c r="N11" s="57">
        <f t="shared" si="1"/>
        <v>0</v>
      </c>
    </row>
    <row r="12" spans="1:14" ht="15" x14ac:dyDescent="0.2">
      <c r="A12" s="111" t="s">
        <v>94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7">
        <f t="shared" si="0"/>
        <v>0</v>
      </c>
      <c r="M12" s="57">
        <f t="shared" si="0"/>
        <v>0</v>
      </c>
      <c r="N12" s="57">
        <f t="shared" si="1"/>
        <v>0</v>
      </c>
    </row>
    <row r="13" spans="1:14" ht="15" x14ac:dyDescent="0.2">
      <c r="A13" s="111" t="s">
        <v>93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7">
        <f t="shared" si="0"/>
        <v>0</v>
      </c>
      <c r="M13" s="57">
        <f t="shared" si="0"/>
        <v>0</v>
      </c>
      <c r="N13" s="57">
        <f t="shared" si="1"/>
        <v>0</v>
      </c>
    </row>
    <row r="14" spans="1:14" ht="15" x14ac:dyDescent="0.2">
      <c r="A14" s="111" t="s">
        <v>94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7">
        <f t="shared" si="0"/>
        <v>0</v>
      </c>
      <c r="M14" s="57">
        <f t="shared" si="0"/>
        <v>0</v>
      </c>
      <c r="N14" s="57">
        <f t="shared" si="1"/>
        <v>0</v>
      </c>
    </row>
    <row r="15" spans="1:14" ht="15" x14ac:dyDescent="0.2">
      <c r="A15" s="111" t="s">
        <v>93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7">
        <f t="shared" si="0"/>
        <v>0</v>
      </c>
      <c r="M15" s="57">
        <f t="shared" si="0"/>
        <v>0</v>
      </c>
      <c r="N15" s="57">
        <f t="shared" si="1"/>
        <v>0</v>
      </c>
    </row>
    <row r="16" spans="1:14" ht="15" x14ac:dyDescent="0.2">
      <c r="A16" s="111" t="s">
        <v>94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7">
        <f t="shared" si="0"/>
        <v>0</v>
      </c>
      <c r="M16" s="57">
        <f t="shared" si="0"/>
        <v>0</v>
      </c>
      <c r="N16" s="57">
        <f t="shared" si="1"/>
        <v>0</v>
      </c>
    </row>
    <row r="17" spans="1:14" ht="15" x14ac:dyDescent="0.2">
      <c r="A17" s="111" t="s">
        <v>93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7">
        <f>SUM(B17,D17,F17,H17,J17)</f>
        <v>0</v>
      </c>
      <c r="M17" s="57">
        <f>SUM(C17,E17,G17,I17,K17)</f>
        <v>0</v>
      </c>
      <c r="N17" s="57">
        <f>SUM(L17,M17)</f>
        <v>0</v>
      </c>
    </row>
    <row r="18" spans="1:14" ht="15" x14ac:dyDescent="0.2">
      <c r="A18" s="111" t="s">
        <v>94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7">
        <f>SUM(B18,D18,F18,H18,J18)</f>
        <v>0</v>
      </c>
      <c r="M18" s="57">
        <f>SUM(C18,E18,G18,I18,K18)</f>
        <v>0</v>
      </c>
      <c r="N18" s="57">
        <f>SUM(L18,M18)</f>
        <v>0</v>
      </c>
    </row>
    <row r="19" spans="1:14" ht="15" x14ac:dyDescent="0.2">
      <c r="A19" s="71" t="s">
        <v>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7">
        <f t="shared" si="0"/>
        <v>0</v>
      </c>
      <c r="M19" s="57">
        <f t="shared" si="0"/>
        <v>0</v>
      </c>
      <c r="N19" s="57">
        <f t="shared" si="1"/>
        <v>0</v>
      </c>
    </row>
    <row r="20" spans="1:14" ht="15" x14ac:dyDescent="0.2">
      <c r="A20" s="71" t="s">
        <v>97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7">
        <f t="shared" si="0"/>
        <v>0</v>
      </c>
      <c r="M20" s="57">
        <f t="shared" si="0"/>
        <v>0</v>
      </c>
      <c r="N20" s="57">
        <f t="shared" si="1"/>
        <v>0</v>
      </c>
    </row>
    <row r="21" spans="1:14" ht="15" x14ac:dyDescent="0.2">
      <c r="A21" s="75" t="s">
        <v>92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7">
        <f t="shared" si="0"/>
        <v>0</v>
      </c>
      <c r="M21" s="57">
        <f t="shared" si="0"/>
        <v>0</v>
      </c>
      <c r="N21" s="57">
        <f t="shared" si="1"/>
        <v>0</v>
      </c>
    </row>
    <row r="22" spans="1:14" ht="15" x14ac:dyDescent="0.2">
      <c r="A22" s="75" t="s">
        <v>92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7">
        <f t="shared" si="0"/>
        <v>0</v>
      </c>
      <c r="M22" s="57">
        <f t="shared" si="0"/>
        <v>0</v>
      </c>
      <c r="N22" s="57">
        <f t="shared" si="1"/>
        <v>0</v>
      </c>
    </row>
    <row r="23" spans="1:14" ht="15" x14ac:dyDescent="0.2">
      <c r="A23" s="75" t="s">
        <v>92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7">
        <f t="shared" si="0"/>
        <v>0</v>
      </c>
      <c r="M23" s="57">
        <f t="shared" si="0"/>
        <v>0</v>
      </c>
      <c r="N23" s="57">
        <f t="shared" si="1"/>
        <v>0</v>
      </c>
    </row>
    <row r="24" spans="1:14" ht="15" x14ac:dyDescent="0.2">
      <c r="A24" s="75" t="s">
        <v>92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7">
        <f t="shared" si="0"/>
        <v>0</v>
      </c>
      <c r="M24" s="57">
        <f t="shared" si="0"/>
        <v>0</v>
      </c>
      <c r="N24" s="57">
        <f t="shared" si="1"/>
        <v>0</v>
      </c>
    </row>
    <row r="25" spans="1:14" ht="15" x14ac:dyDescent="0.2">
      <c r="A25" s="75" t="s">
        <v>92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7">
        <f t="shared" si="0"/>
        <v>0</v>
      </c>
      <c r="M25" s="57">
        <f t="shared" si="0"/>
        <v>0</v>
      </c>
      <c r="N25" s="57">
        <f t="shared" si="1"/>
        <v>0</v>
      </c>
    </row>
    <row r="26" spans="1:14" ht="15" x14ac:dyDescent="0.2">
      <c r="A26" s="75" t="s">
        <v>92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7">
        <f t="shared" si="0"/>
        <v>0</v>
      </c>
      <c r="M26" s="57">
        <f t="shared" si="0"/>
        <v>0</v>
      </c>
      <c r="N26" s="57">
        <f t="shared" si="1"/>
        <v>0</v>
      </c>
    </row>
    <row r="27" spans="1:14" ht="15" x14ac:dyDescent="0.2">
      <c r="A27" s="75" t="s">
        <v>92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7">
        <f t="shared" si="0"/>
        <v>0</v>
      </c>
      <c r="M27" s="57">
        <f t="shared" si="0"/>
        <v>0</v>
      </c>
      <c r="N27" s="57">
        <f t="shared" si="1"/>
        <v>0</v>
      </c>
    </row>
    <row r="28" spans="1:14" ht="15" x14ac:dyDescent="0.2">
      <c r="A28" s="75" t="s">
        <v>92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7">
        <f t="shared" si="0"/>
        <v>0</v>
      </c>
      <c r="M28" s="57">
        <f t="shared" si="0"/>
        <v>0</v>
      </c>
      <c r="N28" s="57">
        <f t="shared" si="1"/>
        <v>0</v>
      </c>
    </row>
    <row r="29" spans="1:14" ht="15" x14ac:dyDescent="0.2">
      <c r="A29" s="75" t="s">
        <v>92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7">
        <f t="shared" si="0"/>
        <v>0</v>
      </c>
      <c r="M29" s="57">
        <f t="shared" si="0"/>
        <v>0</v>
      </c>
      <c r="N29" s="57">
        <f t="shared" si="1"/>
        <v>0</v>
      </c>
    </row>
    <row r="30" spans="1:14" ht="15" x14ac:dyDescent="0.2">
      <c r="A30" s="75" t="s">
        <v>92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7">
        <f t="shared" si="0"/>
        <v>0</v>
      </c>
      <c r="M30" s="57">
        <f t="shared" si="0"/>
        <v>0</v>
      </c>
      <c r="N30" s="57">
        <f t="shared" si="1"/>
        <v>0</v>
      </c>
    </row>
    <row r="31" spans="1:14" ht="15" x14ac:dyDescent="0.2">
      <c r="A31" s="75" t="s">
        <v>95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7">
        <f t="shared" si="0"/>
        <v>0</v>
      </c>
      <c r="M31" s="57">
        <f t="shared" si="0"/>
        <v>0</v>
      </c>
      <c r="N31" s="57">
        <f t="shared" si="1"/>
        <v>0</v>
      </c>
    </row>
    <row r="32" spans="1:14" ht="15" x14ac:dyDescent="0.2">
      <c r="A32" s="71" t="s">
        <v>39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7">
        <f>SUM(B32,D32,F32,H32,J32)</f>
        <v>0</v>
      </c>
      <c r="M32" s="57">
        <f>SUM(C32,E32,G32,I32,K32)</f>
        <v>0</v>
      </c>
      <c r="N32" s="57">
        <f t="shared" si="1"/>
        <v>0</v>
      </c>
    </row>
    <row r="33" spans="1:255" ht="15" x14ac:dyDescent="0.2">
      <c r="A33" s="71" t="s">
        <v>15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7">
        <f>SUM(B33,D33,F33,H33,J33)</f>
        <v>0</v>
      </c>
      <c r="M33" s="57">
        <f>SUM(C33,E33,G33,I33,K33)</f>
        <v>0</v>
      </c>
      <c r="N33" s="57">
        <f t="shared" si="1"/>
        <v>0</v>
      </c>
    </row>
    <row r="34" spans="1:255" ht="15.75" x14ac:dyDescent="0.25">
      <c r="A34" s="28" t="s">
        <v>16</v>
      </c>
      <c r="B34" s="58">
        <f t="shared" ref="B34:N34" si="2">SUM(B9:B33)</f>
        <v>0</v>
      </c>
      <c r="C34" s="58">
        <f t="shared" si="2"/>
        <v>0</v>
      </c>
      <c r="D34" s="58">
        <f t="shared" si="2"/>
        <v>0</v>
      </c>
      <c r="E34" s="58">
        <f t="shared" si="2"/>
        <v>0</v>
      </c>
      <c r="F34" s="58">
        <f>SUM(F9:F33)</f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  <c r="J34" s="58">
        <f>SUM(J9:J33)</f>
        <v>0</v>
      </c>
      <c r="K34" s="58">
        <f>SUM(K9:K33)</f>
        <v>0</v>
      </c>
      <c r="L34" s="58">
        <f t="shared" si="2"/>
        <v>0</v>
      </c>
      <c r="M34" s="58">
        <f t="shared" si="2"/>
        <v>0</v>
      </c>
      <c r="N34" s="58">
        <f t="shared" si="2"/>
        <v>0</v>
      </c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</row>
    <row r="35" spans="1:255" ht="15" x14ac:dyDescent="0.2">
      <c r="A35" s="2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36"/>
      <c r="N35" s="36"/>
    </row>
    <row r="36" spans="1:255" ht="15" x14ac:dyDescent="0.2">
      <c r="A36" s="47" t="s">
        <v>17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36"/>
      <c r="N36" s="36"/>
    </row>
    <row r="37" spans="1:255" ht="15" x14ac:dyDescent="0.2">
      <c r="A37" s="28" t="str">
        <f>Master!A37</f>
        <v xml:space="preserve">  Temporary (10.1%)</v>
      </c>
      <c r="B37" s="57">
        <f>Master!$B$37*B31</f>
        <v>0</v>
      </c>
      <c r="C37" s="57">
        <f>Master!$B$37*C31</f>
        <v>0</v>
      </c>
      <c r="D37" s="57">
        <f>Master!$B$37*D31</f>
        <v>0</v>
      </c>
      <c r="E37" s="57">
        <f>Master!$B$37*E31</f>
        <v>0</v>
      </c>
      <c r="F37" s="57">
        <f>Master!$B$37*F31</f>
        <v>0</v>
      </c>
      <c r="G37" s="57">
        <f>Master!$B$37*G31</f>
        <v>0</v>
      </c>
      <c r="H37" s="57">
        <f>Master!$B$37*H31</f>
        <v>0</v>
      </c>
      <c r="I37" s="57">
        <f>Master!$B$37*I31</f>
        <v>0</v>
      </c>
      <c r="J37" s="57">
        <f>Master!$B$37*J31</f>
        <v>0</v>
      </c>
      <c r="K37" s="57">
        <f>Master!$B$37*K31</f>
        <v>0</v>
      </c>
      <c r="L37" s="57">
        <f t="shared" ref="L37:M41" si="3">SUM(B37,D37,F37,H37,J37)</f>
        <v>0</v>
      </c>
      <c r="M37" s="57">
        <f t="shared" si="3"/>
        <v>0</v>
      </c>
      <c r="N37" s="57">
        <f>SUM(L37,M37)</f>
        <v>0</v>
      </c>
    </row>
    <row r="38" spans="1:255" ht="15" x14ac:dyDescent="0.2">
      <c r="A38" s="28" t="str">
        <f>Master!A38</f>
        <v xml:space="preserve">  Faculty Academic and Other (38.6%)</v>
      </c>
      <c r="B38" s="57">
        <f>Master!$B$38*SUM(B10,B12,B14,B16,B18,B21:B30)</f>
        <v>0</v>
      </c>
      <c r="C38" s="57">
        <f>Master!$B$38*SUM(C10,C12,C14,C16,C18,C21:C30)</f>
        <v>0</v>
      </c>
      <c r="D38" s="57">
        <f>Master!$B$38*SUM(D10,D12,D14,D16,D18,D21:D30)</f>
        <v>0</v>
      </c>
      <c r="E38" s="57">
        <f>Master!$B$38*SUM(E10,E12,E14,E16,E18,E21:E30)</f>
        <v>0</v>
      </c>
      <c r="F38" s="57">
        <f>Master!$B$38*SUM(F10,F12,F14,F16,F18,F21:F30)</f>
        <v>0</v>
      </c>
      <c r="G38" s="57">
        <f>Master!$B$38*SUM(G10,G12,G14,G16,G18,G21:G30)</f>
        <v>0</v>
      </c>
      <c r="H38" s="57">
        <f>Master!$B$38*SUM(H10,H12,H14,H16,H18,H21:H30)</f>
        <v>0</v>
      </c>
      <c r="I38" s="57">
        <f>Master!$B$38*SUM(I10,I12,I14,I16,I18,I21:I30)</f>
        <v>0</v>
      </c>
      <c r="J38" s="57">
        <f>Master!$B$38*SUM(J10,J12,J14,J16,J18,J21:J30)</f>
        <v>0</v>
      </c>
      <c r="K38" s="57">
        <f>Master!$B$38*SUM(K10,K12,K14,K16,K18,K21:K30)</f>
        <v>0</v>
      </c>
      <c r="L38" s="57">
        <f t="shared" si="3"/>
        <v>0</v>
      </c>
      <c r="M38" s="57">
        <f t="shared" si="3"/>
        <v>0</v>
      </c>
      <c r="N38" s="57">
        <f>SUM(L38,M38)</f>
        <v>0</v>
      </c>
    </row>
    <row r="39" spans="1:255" ht="15" x14ac:dyDescent="0.2">
      <c r="A39" s="28" t="str">
        <f>Master!A39</f>
        <v xml:space="preserve">  Faculty Summer  (19.4%)</v>
      </c>
      <c r="B39" s="57">
        <f>Master!$B$39*SUM(B9,B11,B13,B15,B17)</f>
        <v>0</v>
      </c>
      <c r="C39" s="57">
        <f>Master!$B$39*SUM(C9,C11,C13,C15,C17)</f>
        <v>0</v>
      </c>
      <c r="D39" s="57">
        <f>Master!$B$39*SUM(D9,D11,D13,D15,D17)</f>
        <v>0</v>
      </c>
      <c r="E39" s="57">
        <f>Master!$B$39*SUM(E9,E11,E13,E15,E17)</f>
        <v>0</v>
      </c>
      <c r="F39" s="57">
        <f>Master!$B$39*SUM(F9,F11,F13,F15,F17)</f>
        <v>0</v>
      </c>
      <c r="G39" s="57">
        <f>Master!$B$39*SUM(G9,G11,G13,G15,G17)</f>
        <v>0</v>
      </c>
      <c r="H39" s="57">
        <f>Master!$B$39*SUM(H9,H11,H13,H15,H17)</f>
        <v>0</v>
      </c>
      <c r="I39" s="57">
        <f>Master!$B$39*SUM(I9,I11,I13,I15,I17)</f>
        <v>0</v>
      </c>
      <c r="J39" s="57">
        <f>Master!$B$39*SUM(J9,J11,J13,J15,J17)</f>
        <v>0</v>
      </c>
      <c r="K39" s="57">
        <f>Master!$B$39*SUM(K9,K11,K13,K15,K17)</f>
        <v>0</v>
      </c>
      <c r="L39" s="57">
        <f t="shared" si="3"/>
        <v>0</v>
      </c>
      <c r="M39" s="57">
        <f t="shared" si="3"/>
        <v>0</v>
      </c>
      <c r="N39" s="57">
        <f>SUM(L39,M39)</f>
        <v>0</v>
      </c>
    </row>
    <row r="40" spans="1:255" ht="15" x14ac:dyDescent="0.2">
      <c r="A40" s="28" t="str">
        <f>Master!A40</f>
        <v xml:space="preserve">  Graduate Students (14.7%)</v>
      </c>
      <c r="B40" s="57">
        <f>Master!$B$40*SUM(B19,B20)</f>
        <v>0</v>
      </c>
      <c r="C40" s="57">
        <f>Master!$B$40*SUM(C19,C20)</f>
        <v>0</v>
      </c>
      <c r="D40" s="57">
        <f>Master!$B$40*SUM(D19,D20)</f>
        <v>0</v>
      </c>
      <c r="E40" s="57">
        <f>Master!$B$40*SUM(E19,E20)</f>
        <v>0</v>
      </c>
      <c r="F40" s="57">
        <f>Master!$B$40*SUM(F19,F20)</f>
        <v>0</v>
      </c>
      <c r="G40" s="57">
        <f>Master!$B$40*SUM(G19,G20)</f>
        <v>0</v>
      </c>
      <c r="H40" s="57">
        <f>Master!$B$40*SUM(H19,H20)</f>
        <v>0</v>
      </c>
      <c r="I40" s="57">
        <f>Master!$B$40*SUM(I19,I20)</f>
        <v>0</v>
      </c>
      <c r="J40" s="57">
        <f>Master!$B$40*SUM(J19,J20)</f>
        <v>0</v>
      </c>
      <c r="K40" s="57">
        <f>Master!$B$40*SUM(K19,K20)</f>
        <v>0</v>
      </c>
      <c r="L40" s="57">
        <f>SUM(B40,D40,F40,H40,J40)</f>
        <v>0</v>
      </c>
      <c r="M40" s="57">
        <f>SUM(C40,E40,G40,I40,K40)</f>
        <v>0</v>
      </c>
      <c r="N40" s="57">
        <f>SUM(L40,M40)</f>
        <v>0</v>
      </c>
    </row>
    <row r="41" spans="1:255" ht="15.75" x14ac:dyDescent="0.25">
      <c r="A41" s="28" t="s">
        <v>18</v>
      </c>
      <c r="B41" s="58">
        <f>SUM(B37:B40)</f>
        <v>0</v>
      </c>
      <c r="C41" s="58">
        <f>SUM(C37:C40)</f>
        <v>0</v>
      </c>
      <c r="D41" s="58">
        <f t="shared" ref="D41:K41" si="4">SUM(D37:D40)</f>
        <v>0</v>
      </c>
      <c r="E41" s="58">
        <f t="shared" si="4"/>
        <v>0</v>
      </c>
      <c r="F41" s="58">
        <f t="shared" si="4"/>
        <v>0</v>
      </c>
      <c r="G41" s="58">
        <f t="shared" si="4"/>
        <v>0</v>
      </c>
      <c r="H41" s="58">
        <f t="shared" si="4"/>
        <v>0</v>
      </c>
      <c r="I41" s="58">
        <f t="shared" si="4"/>
        <v>0</v>
      </c>
      <c r="J41" s="58">
        <f t="shared" si="4"/>
        <v>0</v>
      </c>
      <c r="K41" s="58">
        <f t="shared" si="4"/>
        <v>0</v>
      </c>
      <c r="L41" s="58">
        <f t="shared" si="3"/>
        <v>0</v>
      </c>
      <c r="M41" s="58">
        <f t="shared" si="3"/>
        <v>0</v>
      </c>
      <c r="N41" s="58">
        <f>SUM(L41,M41)</f>
        <v>0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</row>
    <row r="42" spans="1:255" ht="15.75" x14ac:dyDescent="0.25">
      <c r="A42" s="2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</row>
    <row r="43" spans="1:255" ht="15.75" x14ac:dyDescent="0.25">
      <c r="A43" s="47" t="s">
        <v>19</v>
      </c>
      <c r="B43" s="58">
        <f>SUM(B34,B41)</f>
        <v>0</v>
      </c>
      <c r="C43" s="58">
        <f t="shared" ref="C43:I43" si="5">SUM(C34,C41)</f>
        <v>0</v>
      </c>
      <c r="D43" s="58">
        <f t="shared" si="5"/>
        <v>0</v>
      </c>
      <c r="E43" s="58">
        <f t="shared" si="5"/>
        <v>0</v>
      </c>
      <c r="F43" s="58">
        <f t="shared" si="5"/>
        <v>0</v>
      </c>
      <c r="G43" s="58">
        <f t="shared" si="5"/>
        <v>0</v>
      </c>
      <c r="H43" s="58">
        <f t="shared" si="5"/>
        <v>0</v>
      </c>
      <c r="I43" s="58">
        <f t="shared" si="5"/>
        <v>0</v>
      </c>
      <c r="J43" s="58">
        <f>SUM(J34,J41)</f>
        <v>0</v>
      </c>
      <c r="K43" s="58">
        <f>SUM(K34,K41)</f>
        <v>0</v>
      </c>
      <c r="L43" s="58">
        <f>SUM(B43,D43,F43,H43,J43)</f>
        <v>0</v>
      </c>
      <c r="M43" s="58">
        <f>SUM(C43,E43,G43,I43,K43)</f>
        <v>0</v>
      </c>
      <c r="N43" s="58">
        <f>SUM(L43,M43)</f>
        <v>0</v>
      </c>
    </row>
    <row r="44" spans="1:255" ht="15.75" x14ac:dyDescent="0.25">
      <c r="A44" s="2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255" ht="15" x14ac:dyDescent="0.2">
      <c r="A45" s="74" t="s">
        <v>101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7">
        <f>SUM(B45,D45,F45,H45,J45)</f>
        <v>0</v>
      </c>
      <c r="M45" s="57">
        <f>SUM(C45,E45,G45,I45,K45)</f>
        <v>0</v>
      </c>
      <c r="N45" s="57">
        <f>SUM(L45,M45)</f>
        <v>0</v>
      </c>
    </row>
    <row r="46" spans="1:255" ht="15" x14ac:dyDescent="0.2">
      <c r="A46" s="74" t="s">
        <v>102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7">
        <f>SUM(B46,D46,F46,H46,J46)</f>
        <v>0</v>
      </c>
      <c r="M46" s="57">
        <f>SUM(C46,E46,G46,I46,K46)</f>
        <v>0</v>
      </c>
      <c r="N46" s="57">
        <f>SUM(L46,M46)</f>
        <v>0</v>
      </c>
    </row>
    <row r="47" spans="1:255" ht="15" x14ac:dyDescent="0.2">
      <c r="A47" s="28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1:255" ht="15" x14ac:dyDescent="0.2">
      <c r="A48" s="74" t="s">
        <v>54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7">
        <f>SUM(B48,D48,F48,H48,J48)</f>
        <v>0</v>
      </c>
      <c r="M48" s="57">
        <f>SUM(C48,E48,G48,I48,K48)</f>
        <v>0</v>
      </c>
      <c r="N48" s="57">
        <f>SUM(L48,M48)</f>
        <v>0</v>
      </c>
    </row>
    <row r="49" spans="1:14" ht="15" x14ac:dyDescent="0.2">
      <c r="A49" s="74" t="s">
        <v>20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7">
        <f>SUM(B49,D49,F49,H49,J49)</f>
        <v>0</v>
      </c>
      <c r="M49" s="57">
        <f>SUM(C49,E49,G49,I49,K49)</f>
        <v>0</v>
      </c>
      <c r="N49" s="57">
        <f>SUM(L49,M49)</f>
        <v>0</v>
      </c>
    </row>
    <row r="50" spans="1:14" ht="15" x14ac:dyDescent="0.2">
      <c r="A50" s="28"/>
      <c r="B50" s="69"/>
      <c r="C50" s="59"/>
      <c r="D50" s="59"/>
      <c r="E50" s="59"/>
      <c r="F50" s="59"/>
      <c r="G50" s="59"/>
      <c r="H50" s="59"/>
      <c r="I50" s="59"/>
      <c r="J50" s="59"/>
      <c r="K50" s="59"/>
      <c r="L50" s="60"/>
      <c r="M50" s="57"/>
      <c r="N50" s="57"/>
    </row>
    <row r="51" spans="1:14" ht="15.75" x14ac:dyDescent="0.25">
      <c r="A51" s="47" t="s">
        <v>55</v>
      </c>
      <c r="B51" s="61"/>
      <c r="C51" s="58"/>
      <c r="D51" s="58"/>
      <c r="E51" s="58"/>
      <c r="F51" s="58"/>
      <c r="G51" s="58"/>
      <c r="H51" s="58"/>
      <c r="I51" s="58"/>
      <c r="J51" s="58"/>
      <c r="K51" s="58"/>
      <c r="L51" s="57"/>
      <c r="M51" s="57"/>
      <c r="N51" s="57"/>
    </row>
    <row r="52" spans="1:14" ht="15" x14ac:dyDescent="0.2">
      <c r="A52" s="71" t="s">
        <v>56</v>
      </c>
      <c r="B52" s="62">
        <v>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57">
        <f t="shared" ref="L52:M55" si="6">SUM(B52,D52,F52,H52,J52)</f>
        <v>0</v>
      </c>
      <c r="M52" s="57">
        <f t="shared" si="6"/>
        <v>0</v>
      </c>
      <c r="N52" s="57">
        <f>SUM(L52,M52)</f>
        <v>0</v>
      </c>
    </row>
    <row r="53" spans="1:14" ht="15" x14ac:dyDescent="0.2">
      <c r="A53" s="71" t="s">
        <v>57</v>
      </c>
      <c r="B53" s="62">
        <v>0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57">
        <f t="shared" si="6"/>
        <v>0</v>
      </c>
      <c r="M53" s="57">
        <f t="shared" si="6"/>
        <v>0</v>
      </c>
      <c r="N53" s="57">
        <f>SUM(L53,M53)</f>
        <v>0</v>
      </c>
    </row>
    <row r="54" spans="1:14" ht="15" x14ac:dyDescent="0.2">
      <c r="A54" s="71" t="s">
        <v>58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57">
        <f t="shared" si="6"/>
        <v>0</v>
      </c>
      <c r="M54" s="57">
        <f t="shared" si="6"/>
        <v>0</v>
      </c>
      <c r="N54" s="57">
        <f>SUM(L54,M54)</f>
        <v>0</v>
      </c>
    </row>
    <row r="55" spans="1:14" ht="15" x14ac:dyDescent="0.2">
      <c r="A55" s="71" t="s">
        <v>59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57">
        <f t="shared" si="6"/>
        <v>0</v>
      </c>
      <c r="M55" s="57">
        <f t="shared" si="6"/>
        <v>0</v>
      </c>
      <c r="N55" s="57">
        <f>SUM(L55,M55)</f>
        <v>0</v>
      </c>
    </row>
    <row r="56" spans="1:14" ht="15.75" x14ac:dyDescent="0.25">
      <c r="A56" s="2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ht="15" x14ac:dyDescent="0.2">
      <c r="A57" s="47" t="s">
        <v>21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36"/>
      <c r="N57" s="36"/>
    </row>
    <row r="58" spans="1:14" ht="15" x14ac:dyDescent="0.2">
      <c r="A58" s="71" t="s">
        <v>22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7">
        <f t="shared" ref="L58:M60" si="7">SUM(B58,D58,F58,H58,J58)</f>
        <v>0</v>
      </c>
      <c r="M58" s="57">
        <f t="shared" si="7"/>
        <v>0</v>
      </c>
      <c r="N58" s="57">
        <f>SUM(L58,M58)</f>
        <v>0</v>
      </c>
    </row>
    <row r="59" spans="1:14" ht="15" x14ac:dyDescent="0.2">
      <c r="A59" s="71" t="s">
        <v>23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7">
        <f t="shared" si="7"/>
        <v>0</v>
      </c>
      <c r="M59" s="57">
        <f t="shared" si="7"/>
        <v>0</v>
      </c>
      <c r="N59" s="57">
        <f>SUM(L59,M59)</f>
        <v>0</v>
      </c>
    </row>
    <row r="60" spans="1:14" ht="15" x14ac:dyDescent="0.2">
      <c r="A60" s="71" t="s">
        <v>24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7">
        <f t="shared" si="7"/>
        <v>0</v>
      </c>
      <c r="M60" s="57">
        <f t="shared" si="7"/>
        <v>0</v>
      </c>
      <c r="N60" s="57">
        <f>SUM(L60,M60)</f>
        <v>0</v>
      </c>
    </row>
    <row r="61" spans="1:14" ht="15" x14ac:dyDescent="0.2">
      <c r="A61" s="71" t="s">
        <v>52</v>
      </c>
      <c r="B61" s="56">
        <v>0</v>
      </c>
      <c r="C61" s="33"/>
      <c r="D61" s="56">
        <v>0</v>
      </c>
      <c r="E61" s="33"/>
      <c r="F61" s="56">
        <v>0</v>
      </c>
      <c r="G61" s="33"/>
      <c r="H61" s="56">
        <v>0</v>
      </c>
      <c r="I61" s="33"/>
      <c r="J61" s="56">
        <v>0</v>
      </c>
      <c r="K61" s="33"/>
      <c r="L61" s="57">
        <f>SUM(B61,D61,F61,H61,J61)</f>
        <v>0</v>
      </c>
      <c r="M61" s="57"/>
      <c r="N61" s="57">
        <f>L61</f>
        <v>0</v>
      </c>
    </row>
    <row r="62" spans="1:14" ht="15" x14ac:dyDescent="0.2">
      <c r="A62" s="71" t="s">
        <v>53</v>
      </c>
      <c r="B62" s="56">
        <v>0</v>
      </c>
      <c r="C62" s="33"/>
      <c r="D62" s="56">
        <v>0</v>
      </c>
      <c r="E62" s="33"/>
      <c r="F62" s="56">
        <v>0</v>
      </c>
      <c r="G62" s="33"/>
      <c r="H62" s="56">
        <v>0</v>
      </c>
      <c r="I62" s="33"/>
      <c r="J62" s="56">
        <v>0</v>
      </c>
      <c r="K62" s="33"/>
      <c r="L62" s="57">
        <f>SUM(B62,D62,F62,H62,J62)</f>
        <v>0</v>
      </c>
      <c r="M62" s="57"/>
      <c r="N62" s="57">
        <f>L62</f>
        <v>0</v>
      </c>
    </row>
    <row r="63" spans="1:14" ht="15" x14ac:dyDescent="0.2">
      <c r="A63" s="71" t="s">
        <v>52</v>
      </c>
      <c r="B63" s="56">
        <v>0</v>
      </c>
      <c r="C63" s="33"/>
      <c r="D63" s="56">
        <v>0</v>
      </c>
      <c r="E63" s="33"/>
      <c r="F63" s="56">
        <v>0</v>
      </c>
      <c r="G63" s="33"/>
      <c r="H63" s="56">
        <v>0</v>
      </c>
      <c r="I63" s="33"/>
      <c r="J63" s="56">
        <v>0</v>
      </c>
      <c r="K63" s="33"/>
      <c r="L63" s="57">
        <f>SUM(B63,D63,F63,H63,J63)</f>
        <v>0</v>
      </c>
      <c r="M63" s="57"/>
      <c r="N63" s="57">
        <f>L63</f>
        <v>0</v>
      </c>
    </row>
    <row r="64" spans="1:14" ht="15" x14ac:dyDescent="0.2">
      <c r="A64" s="71" t="s">
        <v>53</v>
      </c>
      <c r="B64" s="56">
        <v>0</v>
      </c>
      <c r="C64" s="33"/>
      <c r="D64" s="56">
        <v>0</v>
      </c>
      <c r="E64" s="33"/>
      <c r="F64" s="56">
        <v>0</v>
      </c>
      <c r="G64" s="33"/>
      <c r="H64" s="56">
        <v>0</v>
      </c>
      <c r="I64" s="33"/>
      <c r="J64" s="56">
        <v>0</v>
      </c>
      <c r="K64" s="33"/>
      <c r="L64" s="57">
        <f>SUM(B64,D64,F64,H64,J64)</f>
        <v>0</v>
      </c>
      <c r="M64" s="57"/>
      <c r="N64" s="57">
        <f>L64</f>
        <v>0</v>
      </c>
    </row>
    <row r="65" spans="1:255" ht="15" x14ac:dyDescent="0.2">
      <c r="A65" s="71" t="s">
        <v>52</v>
      </c>
      <c r="B65" s="56">
        <v>0</v>
      </c>
      <c r="C65" s="33"/>
      <c r="D65" s="56">
        <v>0</v>
      </c>
      <c r="E65" s="33"/>
      <c r="F65" s="56">
        <v>0</v>
      </c>
      <c r="G65" s="33"/>
      <c r="H65" s="56">
        <v>0</v>
      </c>
      <c r="I65" s="33"/>
      <c r="J65" s="56">
        <v>0</v>
      </c>
      <c r="K65" s="33"/>
      <c r="L65" s="57">
        <f t="shared" ref="L65:M75" si="8">SUM(B65,D65,F65,H65,J65)</f>
        <v>0</v>
      </c>
      <c r="M65" s="57"/>
      <c r="N65" s="57">
        <f t="shared" ref="N65:N72" si="9">L65</f>
        <v>0</v>
      </c>
    </row>
    <row r="66" spans="1:255" ht="15" x14ac:dyDescent="0.2">
      <c r="A66" s="71" t="s">
        <v>53</v>
      </c>
      <c r="B66" s="56">
        <v>0</v>
      </c>
      <c r="C66" s="33"/>
      <c r="D66" s="56">
        <v>0</v>
      </c>
      <c r="E66" s="33"/>
      <c r="F66" s="56">
        <v>0</v>
      </c>
      <c r="G66" s="33"/>
      <c r="H66" s="56">
        <v>0</v>
      </c>
      <c r="I66" s="33"/>
      <c r="J66" s="56">
        <v>0</v>
      </c>
      <c r="K66" s="33"/>
      <c r="L66" s="57">
        <f t="shared" si="8"/>
        <v>0</v>
      </c>
      <c r="M66" s="57"/>
      <c r="N66" s="57">
        <f t="shared" si="9"/>
        <v>0</v>
      </c>
    </row>
    <row r="67" spans="1:255" ht="15" x14ac:dyDescent="0.2">
      <c r="A67" s="71" t="s">
        <v>52</v>
      </c>
      <c r="B67" s="56">
        <v>0</v>
      </c>
      <c r="C67" s="33"/>
      <c r="D67" s="56">
        <v>0</v>
      </c>
      <c r="E67" s="33"/>
      <c r="F67" s="56">
        <v>0</v>
      </c>
      <c r="G67" s="33"/>
      <c r="H67" s="56">
        <v>0</v>
      </c>
      <c r="I67" s="33"/>
      <c r="J67" s="56">
        <v>0</v>
      </c>
      <c r="K67" s="33"/>
      <c r="L67" s="57">
        <f t="shared" si="8"/>
        <v>0</v>
      </c>
      <c r="M67" s="57"/>
      <c r="N67" s="57">
        <f t="shared" si="9"/>
        <v>0</v>
      </c>
    </row>
    <row r="68" spans="1:255" ht="15" x14ac:dyDescent="0.2">
      <c r="A68" s="71" t="s">
        <v>53</v>
      </c>
      <c r="B68" s="56">
        <v>0</v>
      </c>
      <c r="C68" s="33"/>
      <c r="D68" s="56">
        <v>0</v>
      </c>
      <c r="E68" s="33"/>
      <c r="F68" s="56">
        <v>0</v>
      </c>
      <c r="G68" s="33"/>
      <c r="H68" s="56">
        <v>0</v>
      </c>
      <c r="I68" s="33"/>
      <c r="J68" s="56">
        <v>0</v>
      </c>
      <c r="K68" s="33"/>
      <c r="L68" s="57">
        <f t="shared" si="8"/>
        <v>0</v>
      </c>
      <c r="M68" s="57"/>
      <c r="N68" s="57">
        <f t="shared" si="9"/>
        <v>0</v>
      </c>
    </row>
    <row r="69" spans="1:255" ht="15" x14ac:dyDescent="0.2">
      <c r="A69" s="71" t="s">
        <v>52</v>
      </c>
      <c r="B69" s="56">
        <v>0</v>
      </c>
      <c r="C69" s="33"/>
      <c r="D69" s="56">
        <v>0</v>
      </c>
      <c r="E69" s="33"/>
      <c r="F69" s="56">
        <v>0</v>
      </c>
      <c r="G69" s="33"/>
      <c r="H69" s="56">
        <v>0</v>
      </c>
      <c r="I69" s="33"/>
      <c r="J69" s="56">
        <v>0</v>
      </c>
      <c r="K69" s="33"/>
      <c r="L69" s="57">
        <f t="shared" si="8"/>
        <v>0</v>
      </c>
      <c r="M69" s="57"/>
      <c r="N69" s="57">
        <f t="shared" si="9"/>
        <v>0</v>
      </c>
    </row>
    <row r="70" spans="1:255" ht="15" x14ac:dyDescent="0.2">
      <c r="A70" s="71" t="s">
        <v>53</v>
      </c>
      <c r="B70" s="56">
        <v>0</v>
      </c>
      <c r="C70" s="33"/>
      <c r="D70" s="56">
        <v>0</v>
      </c>
      <c r="E70" s="33"/>
      <c r="F70" s="56">
        <v>0</v>
      </c>
      <c r="G70" s="33"/>
      <c r="H70" s="56">
        <v>0</v>
      </c>
      <c r="I70" s="33"/>
      <c r="J70" s="56">
        <v>0</v>
      </c>
      <c r="K70" s="33"/>
      <c r="L70" s="57">
        <f t="shared" si="8"/>
        <v>0</v>
      </c>
      <c r="M70" s="57"/>
      <c r="N70" s="57">
        <f t="shared" si="9"/>
        <v>0</v>
      </c>
    </row>
    <row r="71" spans="1:255" ht="15" x14ac:dyDescent="0.2">
      <c r="A71" s="71" t="s">
        <v>52</v>
      </c>
      <c r="B71" s="56">
        <v>0</v>
      </c>
      <c r="C71" s="33"/>
      <c r="D71" s="56">
        <v>0</v>
      </c>
      <c r="E71" s="33"/>
      <c r="F71" s="56">
        <v>0</v>
      </c>
      <c r="G71" s="33"/>
      <c r="H71" s="56">
        <v>0</v>
      </c>
      <c r="I71" s="33"/>
      <c r="J71" s="56">
        <v>0</v>
      </c>
      <c r="K71" s="33"/>
      <c r="L71" s="57">
        <f t="shared" si="8"/>
        <v>0</v>
      </c>
      <c r="M71" s="57"/>
      <c r="N71" s="57">
        <f t="shared" si="9"/>
        <v>0</v>
      </c>
    </row>
    <row r="72" spans="1:255" ht="15" x14ac:dyDescent="0.2">
      <c r="A72" s="71" t="s">
        <v>53</v>
      </c>
      <c r="B72" s="56">
        <v>0</v>
      </c>
      <c r="C72" s="33"/>
      <c r="D72" s="56">
        <v>0</v>
      </c>
      <c r="E72" s="33"/>
      <c r="F72" s="56">
        <v>0</v>
      </c>
      <c r="G72" s="33"/>
      <c r="H72" s="56">
        <v>0</v>
      </c>
      <c r="I72" s="33"/>
      <c r="J72" s="56">
        <v>0</v>
      </c>
      <c r="K72" s="33"/>
      <c r="L72" s="57">
        <f t="shared" si="8"/>
        <v>0</v>
      </c>
      <c r="M72" s="57"/>
      <c r="N72" s="57">
        <f t="shared" si="9"/>
        <v>0</v>
      </c>
    </row>
    <row r="73" spans="1:255" ht="15" x14ac:dyDescent="0.2">
      <c r="A73" s="71" t="s">
        <v>25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7">
        <f t="shared" si="8"/>
        <v>0</v>
      </c>
      <c r="M73" s="57">
        <f t="shared" si="8"/>
        <v>0</v>
      </c>
      <c r="N73" s="57">
        <f>SUM(L73,M73)</f>
        <v>0</v>
      </c>
    </row>
    <row r="74" spans="1:255" ht="15" x14ac:dyDescent="0.2">
      <c r="A74" s="71" t="s">
        <v>26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7">
        <f t="shared" si="8"/>
        <v>0</v>
      </c>
      <c r="M74" s="57">
        <f t="shared" si="8"/>
        <v>0</v>
      </c>
      <c r="N74" s="57">
        <f>SUM(L74,M74)</f>
        <v>0</v>
      </c>
    </row>
    <row r="75" spans="1:255" ht="15" x14ac:dyDescent="0.2">
      <c r="A75" s="71" t="s">
        <v>35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7">
        <f t="shared" si="8"/>
        <v>0</v>
      </c>
      <c r="M75" s="57">
        <f t="shared" si="8"/>
        <v>0</v>
      </c>
      <c r="N75" s="57">
        <f>SUM(L75,M75)</f>
        <v>0</v>
      </c>
    </row>
    <row r="76" spans="1:255" ht="15.75" x14ac:dyDescent="0.25">
      <c r="A76" s="47" t="s">
        <v>60</v>
      </c>
      <c r="B76" s="58">
        <f>SUM(B58:B75)</f>
        <v>0</v>
      </c>
      <c r="C76" s="58">
        <f t="shared" ref="C76:I76" si="10">SUM(C58:C75)</f>
        <v>0</v>
      </c>
      <c r="D76" s="58">
        <f t="shared" si="10"/>
        <v>0</v>
      </c>
      <c r="E76" s="58">
        <f t="shared" si="10"/>
        <v>0</v>
      </c>
      <c r="F76" s="58">
        <f t="shared" si="10"/>
        <v>0</v>
      </c>
      <c r="G76" s="58">
        <f t="shared" si="10"/>
        <v>0</v>
      </c>
      <c r="H76" s="58">
        <f t="shared" si="10"/>
        <v>0</v>
      </c>
      <c r="I76" s="58">
        <f t="shared" si="10"/>
        <v>0</v>
      </c>
      <c r="J76" s="58">
        <f>SUM(J58:J75)</f>
        <v>0</v>
      </c>
      <c r="K76" s="58">
        <f>SUM(K58:K75)</f>
        <v>0</v>
      </c>
      <c r="L76" s="58">
        <f>SUM(L58:L75)</f>
        <v>0</v>
      </c>
      <c r="M76" s="58">
        <f>SUM(C76,E76,G76,I76,K76)</f>
        <v>0</v>
      </c>
      <c r="N76" s="58">
        <f>SUM(L76,M76)</f>
        <v>0</v>
      </c>
    </row>
    <row r="77" spans="1:255" x14ac:dyDescent="0.2">
      <c r="A77" s="28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39"/>
      <c r="N77" s="39"/>
    </row>
    <row r="78" spans="1:255" ht="15.75" x14ac:dyDescent="0.25">
      <c r="A78" s="47" t="s">
        <v>27</v>
      </c>
      <c r="B78" s="58">
        <f>SUM(B43,B45,B46,B48,B49,B52,B53,B54,B55,B76)</f>
        <v>0</v>
      </c>
      <c r="C78" s="58">
        <f t="shared" ref="C78:K78" si="11">SUM(C43,C45,C46,C48,C49,C52,C53,C54,C55,C76)</f>
        <v>0</v>
      </c>
      <c r="D78" s="58">
        <f t="shared" si="11"/>
        <v>0</v>
      </c>
      <c r="E78" s="58">
        <f t="shared" si="11"/>
        <v>0</v>
      </c>
      <c r="F78" s="58">
        <f>SUM(F43,F45,F46,F48,F49,F52,F53,F54,F55,F76)</f>
        <v>0</v>
      </c>
      <c r="G78" s="58">
        <f t="shared" si="11"/>
        <v>0</v>
      </c>
      <c r="H78" s="58">
        <f t="shared" si="11"/>
        <v>0</v>
      </c>
      <c r="I78" s="58">
        <f t="shared" si="11"/>
        <v>0</v>
      </c>
      <c r="J78" s="58">
        <f t="shared" si="11"/>
        <v>0</v>
      </c>
      <c r="K78" s="58">
        <f t="shared" si="11"/>
        <v>0</v>
      </c>
      <c r="L78" s="58">
        <f>SUM(L43,L45,L46,L48,L49,L52,L53,L54,L55,L76)</f>
        <v>0</v>
      </c>
      <c r="M78" s="58">
        <f>SUM(C78,E78,G78,I78,K78)</f>
        <v>0</v>
      </c>
      <c r="N78" s="58">
        <f>SUM(L78,M78)</f>
        <v>0</v>
      </c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ht="15.75" x14ac:dyDescent="0.25">
      <c r="A79" s="28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ht="15.75" x14ac:dyDescent="0.25">
      <c r="A80" s="112" t="s">
        <v>68</v>
      </c>
      <c r="B80" s="18">
        <f t="shared" ref="B80:K80" si="12">SUM(B43+B48+B49+B58+B59+B60+B61+B63+B65+B67+B69+B71+B73+B74)</f>
        <v>0</v>
      </c>
      <c r="C80" s="18">
        <f t="shared" si="12"/>
        <v>0</v>
      </c>
      <c r="D80" s="18">
        <f t="shared" si="12"/>
        <v>0</v>
      </c>
      <c r="E80" s="18">
        <f t="shared" si="12"/>
        <v>0</v>
      </c>
      <c r="F80" s="18">
        <f t="shared" si="12"/>
        <v>0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58">
        <f t="shared" ref="L80:M80" si="13">SUM(B80,D80,F80,H80,J80)</f>
        <v>0</v>
      </c>
      <c r="M80" s="58">
        <f t="shared" si="13"/>
        <v>0</v>
      </c>
      <c r="N80" s="58">
        <f t="shared" ref="N80" si="14">L80</f>
        <v>0</v>
      </c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ht="15.75" x14ac:dyDescent="0.25">
      <c r="A81" s="28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ht="15" x14ac:dyDescent="0.2">
      <c r="A82" s="47" t="s">
        <v>28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42"/>
      <c r="N82" s="42"/>
    </row>
    <row r="83" spans="1:255" ht="15" x14ac:dyDescent="0.2">
      <c r="A83" s="28" t="s">
        <v>104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65"/>
      <c r="M83" s="42"/>
      <c r="N83" s="42"/>
    </row>
    <row r="84" spans="1:255" ht="15" x14ac:dyDescent="0.2">
      <c r="A84" s="28" t="s">
        <v>76</v>
      </c>
      <c r="B84" s="43">
        <f>'Tab #1'!B84</f>
        <v>0</v>
      </c>
      <c r="C84" s="43">
        <f>$B$84</f>
        <v>0</v>
      </c>
      <c r="D84" s="43">
        <f t="shared" ref="D84:K84" si="15">$B$84</f>
        <v>0</v>
      </c>
      <c r="E84" s="43">
        <f t="shared" si="15"/>
        <v>0</v>
      </c>
      <c r="F84" s="43">
        <f t="shared" si="15"/>
        <v>0</v>
      </c>
      <c r="G84" s="43">
        <f t="shared" si="15"/>
        <v>0</v>
      </c>
      <c r="H84" s="43">
        <f t="shared" si="15"/>
        <v>0</v>
      </c>
      <c r="I84" s="43">
        <f t="shared" si="15"/>
        <v>0</v>
      </c>
      <c r="J84" s="43">
        <f t="shared" si="15"/>
        <v>0</v>
      </c>
      <c r="K84" s="43">
        <f t="shared" si="15"/>
        <v>0</v>
      </c>
      <c r="L84" s="42"/>
      <c r="M84" s="42"/>
      <c r="N84" s="42"/>
    </row>
    <row r="85" spans="1:255" ht="15" x14ac:dyDescent="0.2">
      <c r="A85" s="28" t="s">
        <v>49</v>
      </c>
      <c r="B85" s="43">
        <f>'Tab #1'!B85</f>
        <v>0</v>
      </c>
      <c r="C85" s="43">
        <f>C84</f>
        <v>0</v>
      </c>
      <c r="D85" s="43">
        <f>$B$85</f>
        <v>0</v>
      </c>
      <c r="E85" s="43">
        <f>E84</f>
        <v>0</v>
      </c>
      <c r="F85" s="43">
        <f>B85</f>
        <v>0</v>
      </c>
      <c r="G85" s="43">
        <f>G84</f>
        <v>0</v>
      </c>
      <c r="H85" s="43">
        <f>B85</f>
        <v>0</v>
      </c>
      <c r="I85" s="43">
        <f>I84</f>
        <v>0</v>
      </c>
      <c r="J85" s="43">
        <f>B85</f>
        <v>0</v>
      </c>
      <c r="K85" s="43">
        <f>K84</f>
        <v>0</v>
      </c>
      <c r="L85" s="42"/>
      <c r="M85" s="42"/>
      <c r="N85" s="42"/>
    </row>
    <row r="86" spans="1:255" ht="15" x14ac:dyDescent="0.2">
      <c r="A86" s="52" t="s">
        <v>77</v>
      </c>
      <c r="B86" s="57">
        <f>IF(B85=Master!C84,Master!B84*((B78)-(SUM(B45,B46,B52,B53,B54,B55,B61:B72,B75))),0)</f>
        <v>0</v>
      </c>
      <c r="C86" s="57">
        <f>IF(C85=Master!C84,Master!B84*((C78)-(SUM(C45,C46,C52,C53,C54,C55,C61:C72,C75))),0)</f>
        <v>0</v>
      </c>
      <c r="D86" s="57">
        <f>IF(D85=Master!C84,Master!B84*((D78)-(SUM(D45,D46,D52,D53,D54,D55,D61:D72,D75))),0)</f>
        <v>0</v>
      </c>
      <c r="E86" s="57">
        <f>IF(E85=Master!C84,Master!B84*((E78)-(SUM(E45,E46,E52,E53,E54,E55,E61:E72,E75))),0)</f>
        <v>0</v>
      </c>
      <c r="F86" s="57">
        <f>IF(F85=Master!C84,Master!B84*((F78)-(SUM(F45,F46,F52,F53,F54,F55,F61:F72,F75))),0)</f>
        <v>0</v>
      </c>
      <c r="G86" s="57">
        <f>IF(G85=Master!C84,Master!B84*((G78)-(SUM(G45,G46,G52,G53,G54,G55,G61:G72,G75))),0)</f>
        <v>0</v>
      </c>
      <c r="H86" s="57">
        <f>IF(H85=Master!C84,Master!B84*((H78)-(SUM(H45,H46,H52,H53,H54,H55,H61:H72,H75))),0)</f>
        <v>0</v>
      </c>
      <c r="I86" s="57">
        <f>IF(I85=Master!C84,Master!B84*((I78)-(SUM(I45,I46,I52,I53,I54,I55,I61:I72,I75))),0)</f>
        <v>0</v>
      </c>
      <c r="J86" s="57">
        <f>IF(J85=Master!C84,Master!B84*((J78)-(SUM(J45,J46,J52,J53,J54,J55,J61:J72,J75))),0)</f>
        <v>0</v>
      </c>
      <c r="K86" s="57">
        <f>IF(K85=Master!C84,Master!B84*((K78)-(SUM(K45,K46,K52,K53,K54,K55,K61:K72,K75))),0)</f>
        <v>0</v>
      </c>
      <c r="L86" s="57">
        <f>SUM(B86,D86,F86,H86,J86)</f>
        <v>0</v>
      </c>
      <c r="M86" s="57">
        <f t="shared" ref="L86:M92" si="16">SUM(C86,E86,G86,I86,K86)</f>
        <v>0</v>
      </c>
      <c r="N86" s="57">
        <f t="shared" ref="N86:N93" si="17">SUM(L86,M86)</f>
        <v>0</v>
      </c>
    </row>
    <row r="87" spans="1:255" ht="15" x14ac:dyDescent="0.2">
      <c r="A87" s="52" t="s">
        <v>70</v>
      </c>
      <c r="B87" s="57">
        <f>IF(B85=Master!C86,Master!B86*((B78)-(SUM(B45,B46,B52,B53,B54,B55,B61:B72,B75))),0)</f>
        <v>0</v>
      </c>
      <c r="C87" s="57">
        <f>IF(C85=Master!C86,Master!B86*((C78)-(SUM(C45,C46,C52,C53,C54,C55,C61:C72,C75))),0)</f>
        <v>0</v>
      </c>
      <c r="D87" s="57">
        <f>IF(D85=Master!C86,Master!B86*((D78)-(SUM(D45,D46,D52,D53,D54,D55,D61:D72,D75))),0)</f>
        <v>0</v>
      </c>
      <c r="E87" s="57">
        <f>IF(E85=Master!C86,Master!B86*((E78)-(SUM(E45,E46,E52,E53,E54,E55,E61:E72,E75))),0)</f>
        <v>0</v>
      </c>
      <c r="F87" s="57">
        <f>IF(F85=Master!C86,Master!B86*((F78)-(SUM(F45,F46,F52,F53,F54,F55,F61:F72,F75))),0)</f>
        <v>0</v>
      </c>
      <c r="G87" s="57">
        <f>IF(G85=Master!C86,Master!B86*((G78)-(SUM(G45,G46,G52,G53,G54,G55,G61:G72,G75))),0)</f>
        <v>0</v>
      </c>
      <c r="H87" s="57">
        <f>IF(H85=Master!C86,Master!B86*((H78)-(SUM(H45,H46,H52,H53,H54,H55,H61:H72,H75))),0)</f>
        <v>0</v>
      </c>
      <c r="I87" s="57">
        <f>IF(I85=Master!C86,Master!B86*((I78)-(SUM(I45,I46,I52,I53,I54,I55,I61:I72,I75))),0)</f>
        <v>0</v>
      </c>
      <c r="J87" s="57">
        <f>IF(J85=Master!C86,Master!B86*((J78)-(SUM(J45,J46,J52,J53,J54,J55,J61:J72,J75))),0)</f>
        <v>0</v>
      </c>
      <c r="K87" s="57">
        <f>IF(K85=Master!C86,Master!B86*((K78)-(SUM(K45,K46,K52,K53,K54,K55,K61:K72,K75))),0)</f>
        <v>0</v>
      </c>
      <c r="L87" s="57">
        <f t="shared" si="16"/>
        <v>0</v>
      </c>
      <c r="M87" s="57">
        <f>SUM(C87,E87,G87,I87,K87)</f>
        <v>0</v>
      </c>
      <c r="N87" s="57">
        <f t="shared" si="17"/>
        <v>0</v>
      </c>
    </row>
    <row r="88" spans="1:255" ht="15" x14ac:dyDescent="0.2">
      <c r="A88" s="52" t="s">
        <v>71</v>
      </c>
      <c r="B88" s="57">
        <f>IF(B85=Master!C87,Master!B87*((B78)-(SUM(B45,B46,B52,B53,B54,B55,B61:B72,B75))),0)</f>
        <v>0</v>
      </c>
      <c r="C88" s="57">
        <f>IF(C85=Master!C87,Master!B87*((C78)-(SUM(C45,C46,C52,C53,C54,C55,C61:C72,C75))),0)</f>
        <v>0</v>
      </c>
      <c r="D88" s="57">
        <f>IF(D85=Master!C87,Master!B87*((D78)-(SUM(D45,D46,D52,D53,D54,D55,D61:D72,D75))),0)</f>
        <v>0</v>
      </c>
      <c r="E88" s="57">
        <f>IF(E85=Master!C87,Master!B87*((E78)-(SUM(E45,E46,E52,E53,E54,E55,E61:E72,E75))),0)</f>
        <v>0</v>
      </c>
      <c r="F88" s="57">
        <f>IF(F85=Master!C87,Master!B87*((F78)-(SUM(F45,F46,F52,F53,F54,F55,F61:F72,F75))),0)</f>
        <v>0</v>
      </c>
      <c r="G88" s="57">
        <f>IF(G85=Master!C87,Master!B87*((G78)-(SUM(G45,G46,G52,G53,G54,G55,G61:G72,G75))),0)</f>
        <v>0</v>
      </c>
      <c r="H88" s="57">
        <f>IF(H85=Master!C87,Master!B87*((H78)-(SUM(H45,H46,H52,H53,H54,H55,H61:H72,H75))),0)</f>
        <v>0</v>
      </c>
      <c r="I88" s="57">
        <f>IF(I85=Master!C87,Master!B87*((I78)-(SUM(I45,I46,I52,I53,I54,I55,I61:I72,I75))),0)</f>
        <v>0</v>
      </c>
      <c r="J88" s="57">
        <f>IF(J85=Master!C87,Master!B87*((J78)-(SUM(J45,J46,J52,J53,J54,J55,J61:J72,J75))),0)</f>
        <v>0</v>
      </c>
      <c r="K88" s="57">
        <f>IF(K85=Master!C87,Master!B87*((K78)-(SUM(K45,K46,K52,K53,K54,K55,K61:K72,K75))),0)</f>
        <v>0</v>
      </c>
      <c r="L88" s="57">
        <f t="shared" si="16"/>
        <v>0</v>
      </c>
      <c r="M88" s="57">
        <f t="shared" si="16"/>
        <v>0</v>
      </c>
      <c r="N88" s="57">
        <f t="shared" si="17"/>
        <v>0</v>
      </c>
    </row>
    <row r="89" spans="1:255" ht="15" x14ac:dyDescent="0.2">
      <c r="A89" s="52" t="s">
        <v>72</v>
      </c>
      <c r="B89" s="57">
        <f>IF(B85=Master!C88,Master!B88*((B78)-(SUM(B45,B46,B52,B53,B54,B55,B61:B72,B75))),0)</f>
        <v>0</v>
      </c>
      <c r="C89" s="57">
        <f>IF(C85=Master!C88,Master!B88*((C78)-(SUM(C45,C46,C52,C53,C54,C55,C61:C72,C75))),0)</f>
        <v>0</v>
      </c>
      <c r="D89" s="57">
        <f>IF(D85=Master!C88,Master!B88*((D78)-(SUM(D45,D46,D52,D53,D54,D55,D61:D72,D75))),0)</f>
        <v>0</v>
      </c>
      <c r="E89" s="57">
        <f>IF(E85=Master!C88,Master!B88*((E78)-(SUM(E45,E46,E52,E53,E54,E55,E61:E72,E75))),0)</f>
        <v>0</v>
      </c>
      <c r="F89" s="57">
        <f>IF(F85=Master!C88,Master!B88*((F78)-(SUM(F45,F46,F52,F53,F54,F55,F61:F72,F75))),0)</f>
        <v>0</v>
      </c>
      <c r="G89" s="57">
        <f>IF(G85=Master!C88,Master!B88*((G78)-(SUM(G45,G46,G52,G53,G54,G55,G61:G72,G75))),0)</f>
        <v>0</v>
      </c>
      <c r="H89" s="57">
        <f>IF(H85=Master!C88,Master!B88*((H78)-(SUM(H45,H46,H52,H53,H54,H55,H61:H72,H75))),0)</f>
        <v>0</v>
      </c>
      <c r="I89" s="57">
        <f>IF(I85=Master!C88,Master!B88*((I78)-(SUM(I45,I46,I52,I53,I54,I55,I61:I72,I75))),0)</f>
        <v>0</v>
      </c>
      <c r="J89" s="57">
        <f>IF(J85=Master!C88,Master!B88*((J78)-(SUM(J45,J46,J52,J53,J54,J55,J61:J72,J75))),0)</f>
        <v>0</v>
      </c>
      <c r="K89" s="57">
        <f>IF(K85=Master!C88,Master!B88*((K78)-(SUM(K45,K46,K52,K53,K54,K55,K61:K72,K75))),0)</f>
        <v>0</v>
      </c>
      <c r="L89" s="57">
        <f t="shared" si="16"/>
        <v>0</v>
      </c>
      <c r="M89" s="57">
        <f t="shared" si="16"/>
        <v>0</v>
      </c>
      <c r="N89" s="57">
        <f t="shared" si="17"/>
        <v>0</v>
      </c>
    </row>
    <row r="90" spans="1:255" ht="15" x14ac:dyDescent="0.2">
      <c r="A90" s="52" t="s">
        <v>73</v>
      </c>
      <c r="B90" s="57">
        <f>IF(B85=Master!C89,Master!B89*((B78)-(SUM(B45,B46,B52,B53,B54,B55,B61:B72,B75))),0)</f>
        <v>0</v>
      </c>
      <c r="C90" s="57">
        <f>IF(C85=Master!C89,Master!B89*((C78)-(SUM(C45,C46,C52,C53,C54,C55,C61:C72,C75))),0)</f>
        <v>0</v>
      </c>
      <c r="D90" s="57">
        <f>IF(D85=Master!C89,Master!B89*((D78)-(SUM(D45,D46,D52,D53,D54,D55,D61:D72,D75))),0)</f>
        <v>0</v>
      </c>
      <c r="E90" s="57">
        <f>IF(E85=Master!C89,Master!B89*((E78)-(SUM(E45,E46,E52,E53,E54,E55,E61:E72,E75))),0)</f>
        <v>0</v>
      </c>
      <c r="F90" s="57">
        <f>IF(F85=Master!C89,Master!B89*((F78)-(SUM(F45,F46,F52,F53,F54,F55,F61:F72,F75))),0)</f>
        <v>0</v>
      </c>
      <c r="G90" s="57">
        <f>IF(G85=Master!C89,Master!B89*((G78)-(SUM(G45,G46,G52,G53,G54,G55,G61:G72,G75))),0)</f>
        <v>0</v>
      </c>
      <c r="H90" s="57">
        <f>IF(H85=Master!C89,Master!B89*((H78)-(SUM(H45,H46,H52,H53,H54,H55,H61:H72,H75))),0)</f>
        <v>0</v>
      </c>
      <c r="I90" s="57">
        <f>IF(I85=Master!C89,Master!B89*((I78)-(SUM(I45,I46,I52,I53,I54,I55,I61:I72,I75))),0)</f>
        <v>0</v>
      </c>
      <c r="J90" s="57">
        <f>IF(J85=Master!C89,Master!B89*((J78)-(SUM(J45,J46,J52,J53,J54,J55,J61:J72,J75))),0)</f>
        <v>0</v>
      </c>
      <c r="K90" s="57">
        <f>IF(K85=Master!C89,Master!B89*((K78)-(SUM(K45,K46,K52,K53,K54,K55,K61:K72,K75))),0)</f>
        <v>0</v>
      </c>
      <c r="L90" s="57">
        <f>SUM(B90,D90,F90,H90,J90)</f>
        <v>0</v>
      </c>
      <c r="M90" s="57">
        <f t="shared" si="16"/>
        <v>0</v>
      </c>
      <c r="N90" s="57">
        <f t="shared" si="17"/>
        <v>0</v>
      </c>
    </row>
    <row r="91" spans="1:255" ht="15" x14ac:dyDescent="0.2">
      <c r="A91" s="52" t="s">
        <v>63</v>
      </c>
      <c r="B91" s="57">
        <f>IF(B85=Master!C90,Master!B90*((B78)-(SUM(B45,B46,B52,B53,B54,B55,B61:B72,B75))),0)</f>
        <v>0</v>
      </c>
      <c r="C91" s="57">
        <f>IF(C85=Master!C90,Master!B90*((C78)-(SUM(C45,C46,C52,C53,C54,C55,C61:C72,C75))),0)</f>
        <v>0</v>
      </c>
      <c r="D91" s="57">
        <f>IF(D85=Master!C90,Master!B90*((D78)-(SUM(D45,D46,D52,D53,D54,D55,D61:D72,D75))),0)</f>
        <v>0</v>
      </c>
      <c r="E91" s="57">
        <f>IF(E85=Master!C90,Master!B90*((E78)-(SUM(E45,E46,E52,E53,E54,E55,E61:E72,E75))),0)</f>
        <v>0</v>
      </c>
      <c r="F91" s="57">
        <f>IF(F85=Master!C90,Master!B90*((F78)-(SUM(F45,F46,F52,F53,F54,F55,F61:F72,F75))),0)</f>
        <v>0</v>
      </c>
      <c r="G91" s="57">
        <f>IF(G85=Master!C90,Master!B90*((G78)-(SUM(G45,G46,G52,G53,G54,G55,G61:G72,G75))),0)</f>
        <v>0</v>
      </c>
      <c r="H91" s="57">
        <f>IF(H85=Master!C90,Master!B90*((H78)-(SUM(H45,H46,H52,H53,H54,H55,H61:H72,H75))),0)</f>
        <v>0</v>
      </c>
      <c r="I91" s="57">
        <f>IF(I85=Master!C90,Master!B90*((I78)-(SUM(I45,I46,I52,I53,I54,I55,I61:I72,I75))),0)</f>
        <v>0</v>
      </c>
      <c r="J91" s="57">
        <f>IF(J85=Master!C90,Master!B90*((J78)-(SUM(J45,J46,J52,J53,J54,J55,J61:J72,J75))),0)</f>
        <v>0</v>
      </c>
      <c r="K91" s="57">
        <f>IF(K85=Master!C90,Master!B90*((K78)-(SUM(K45,K46,K52,K53,K54,K55,K61:K72,K75))),0)</f>
        <v>0</v>
      </c>
      <c r="L91" s="57">
        <f t="shared" si="16"/>
        <v>0</v>
      </c>
      <c r="M91" s="57">
        <f t="shared" si="16"/>
        <v>0</v>
      </c>
      <c r="N91" s="57">
        <f t="shared" si="17"/>
        <v>0</v>
      </c>
    </row>
    <row r="92" spans="1:255" ht="15" x14ac:dyDescent="0.2">
      <c r="A92" s="52" t="s">
        <v>74</v>
      </c>
      <c r="B92" s="57">
        <f>IF(B85=Master!C91,Master!B91*((B78)-(SUM(B45,B46,B52,B53,B54,B55,B61:B72,B75))),0)</f>
        <v>0</v>
      </c>
      <c r="C92" s="57">
        <f>IF(C85=Master!C91,Master!B91*((C78)-(SUM(C45,C46,C52,C53,C54,C55,C61:C72,C75))),0)</f>
        <v>0</v>
      </c>
      <c r="D92" s="57">
        <f>IF(D85=Master!C91,Master!B91*((D78)-(SUM(D45,D46,D52,D53,D54,D55,D61:D72,D75))),0)</f>
        <v>0</v>
      </c>
      <c r="E92" s="57">
        <f>IF(E85=Master!C91,Master!B91*((E78)-(SUM(E45,E46,E52,E53,E54,E55,E61:E72,E75))),0)</f>
        <v>0</v>
      </c>
      <c r="F92" s="57">
        <f>IF(F85=Master!C91,Master!B91*((F78)-(SUM(F45,F46,F52,F53,F54,F55,F61:F72,F75))),0)</f>
        <v>0</v>
      </c>
      <c r="G92" s="57">
        <f>IF(G85=Master!C91,Master!B91*((G78)-(SUM(G45,G46,G52,G53,G54,G55,G61:G72,G75))),0)</f>
        <v>0</v>
      </c>
      <c r="H92" s="57">
        <f>IF(H85=Master!C91,Master!B91*((H78)-(SUM(H45,H46,H52,H53,H54,H55,H61:H72,H75))),0)</f>
        <v>0</v>
      </c>
      <c r="I92" s="57">
        <f>IF(I85=Master!C91,Master!B91*((I78)-(SUM(I45,I46,I52,I53,I54,I55,I61:I72,I75))),0)</f>
        <v>0</v>
      </c>
      <c r="J92" s="57">
        <f>IF(J85=Master!C91,Master!B91*((J78)-(SUM(J45,J46,J52,J53,J54,J55,J61:J72,J75))),0)</f>
        <v>0</v>
      </c>
      <c r="K92" s="57">
        <f>IF(K85=Master!C91,Master!B91*((K78)-(SUM(K45,K46,K52,K53,K54,K55,K61:K72,K75))),0)</f>
        <v>0</v>
      </c>
      <c r="L92" s="57">
        <f>SUM(B92,D92,F92,H92,J92)</f>
        <v>0</v>
      </c>
      <c r="M92" s="57">
        <f t="shared" si="16"/>
        <v>0</v>
      </c>
      <c r="N92" s="57">
        <f t="shared" si="17"/>
        <v>0</v>
      </c>
    </row>
    <row r="93" spans="1:255" ht="15" x14ac:dyDescent="0.2">
      <c r="A93" s="52" t="s">
        <v>75</v>
      </c>
      <c r="B93" s="57">
        <f>IF(B85=Master!C92,Master!B92*((B78)-(SUM(B45,B46,B52,B53,B54,B55,B61:B72,B75))),0)</f>
        <v>0</v>
      </c>
      <c r="C93" s="57">
        <f>IF(C85=Master!C92,Master!B92*((C78)-(SUM(C45,C46,C52,C53,C54,C55,C61:C72,C75))),0)</f>
        <v>0</v>
      </c>
      <c r="D93" s="57">
        <f>IF(D85=Master!C92,Master!B92*((D78)-(SUM(D45,D46,D52,D53,D54,D55,D61:D72,D75))),0)</f>
        <v>0</v>
      </c>
      <c r="E93" s="57">
        <f>IF(E85=Master!C92,Master!B92*((E78)-(SUM(E45,E46,E52,E53,E54,E55,E61:E72,E75))),0)</f>
        <v>0</v>
      </c>
      <c r="F93" s="57">
        <f>IF(F85=Master!C92,Master!B92*((F78)-(SUM(F45,F46,F52,F53,F54,F55,F61:F72,F75))),0)</f>
        <v>0</v>
      </c>
      <c r="G93" s="57">
        <f>IF(G85=Master!C92,Master!B92*((G78)-(SUM(G45,G46,G52,G53,G54,G55,G61:G72,G75))),0)</f>
        <v>0</v>
      </c>
      <c r="H93" s="57">
        <f>IF(H85=Master!C92,Master!B92*((H78)-(SUM(H45,H46,H52,H53,H54,H55,H61:H72,H75))),0)</f>
        <v>0</v>
      </c>
      <c r="I93" s="57">
        <f>IF(I85=Master!C92,Master!B92*((I78)-(SUM(I45,I46,I52,I53,I54,I55,I61:I72,I75))),0)</f>
        <v>0</v>
      </c>
      <c r="J93" s="57">
        <f>IF(J85=Master!C92,Master!B92*((J78)-(SUM(J45,J46,J52,J53,J54,J55,J61:J72,J75))),0)</f>
        <v>0</v>
      </c>
      <c r="K93" s="57">
        <f>IF(K85=Master!C92,Master!B92*((K78)-(SUM(K45,K46,K52,K53,K54,K55,K61:K72,K75))),0)</f>
        <v>0</v>
      </c>
      <c r="L93" s="57">
        <f>SUM(B93,D93,F93,H93,J93)</f>
        <v>0</v>
      </c>
      <c r="M93" s="57">
        <f>SUM(C93,E93,G93,I93,K93)</f>
        <v>0</v>
      </c>
      <c r="N93" s="57">
        <f t="shared" si="17"/>
        <v>0</v>
      </c>
    </row>
    <row r="94" spans="1:255" ht="15" x14ac:dyDescent="0.2">
      <c r="A94" s="28" t="s">
        <v>26</v>
      </c>
      <c r="B94" s="66">
        <f>IF(OR((B85=Master!C84),(B85=Master!C87),(B85=Master!C88),(B85=Master!C89),(B85=Master!C90),(B85=Master!C91),(B85=Master!C92),(B85=Master!C85),(B85=Master!C86)),0,(B85/100)*((B78)-(SUM(B45:B46,B52:B55,B61:B72,B75))))</f>
        <v>0</v>
      </c>
      <c r="C94" s="57"/>
      <c r="D94" s="66">
        <f>IF(OR((D85=Master!C84),(D85=Master!C87),(D85=Master!C88),(D85=Master!C89),(D85=Master!C90),(D85=Master!C91),(D85=Master!C92),(D85=Master!C85),(D85=Master!C86)),0,(D85/100)*((D78)-(SUM(D45:D46,D52:D55,D61:D72,D75))))</f>
        <v>0</v>
      </c>
      <c r="E94" s="57"/>
      <c r="F94" s="66">
        <f>IF(OR((F85=Master!C84),(F85=Master!C87),(F85=Master!C88),(F85=Master!C89),(F85=Master!C90),(F85=Master!C91),(F85=Master!C92),(F85=Master!C85),(F85=Master!C86)),0,(F85/100)*((F78)-(SUM(F45:F46,F52:F55,F61:F72,F75))))</f>
        <v>0</v>
      </c>
      <c r="G94" s="57"/>
      <c r="H94" s="66">
        <f>IF(OR((H85=Master!C84),(H85=Master!C87),(H85=Master!C88),(H85=Master!C89),(H85=Master!C90),(H85=Master!C91),(H85=Master!C92),(H85=Master!C85),(H85=Master!C86)),0,(H85/100)*((H78)-(SUM(H45:H46,H52:H55,H61:H72,H75))))</f>
        <v>0</v>
      </c>
      <c r="I94" s="57"/>
      <c r="J94" s="66">
        <f>IF(OR((J85=Master!C84),(J85=Master!C87),(J85=Master!C88),(J85=Master!C89),(J85=Master!C90),(J85=Master!C91),(J85=Master!C92),(J85=Master!C85),(J85=Master!C86)),0,(J85/100)*((J78)-(SUM(J45:J46,J52:J55,J61:J72,J75))))</f>
        <v>0</v>
      </c>
      <c r="K94" s="57"/>
      <c r="L94" s="57">
        <f>SUM(B94,D94,F94,H94,J94)</f>
        <v>0</v>
      </c>
      <c r="M94" s="57">
        <f>SUM(C94,E94,G94,I94,K94)</f>
        <v>0</v>
      </c>
      <c r="N94" s="57">
        <f>SUM(L94,M94)</f>
        <v>0</v>
      </c>
    </row>
    <row r="95" spans="1:255" ht="15" x14ac:dyDescent="0.2">
      <c r="A95" s="28" t="s">
        <v>61</v>
      </c>
      <c r="B95" s="57"/>
      <c r="C95" s="57">
        <f>((B78-SUM(B45,B46,B52,B53,B54,B55,B62,B64,B66,B68,B70,B72,B75))*(B84/100)-B97)</f>
        <v>0</v>
      </c>
      <c r="D95" s="57"/>
      <c r="E95" s="57">
        <f>((D78-SUM(D45,D46,D52,D53,D54,D55,D62,D64,D66,D68,D70,D72,D75))*(D84/100)-D97)</f>
        <v>0</v>
      </c>
      <c r="F95" s="57"/>
      <c r="G95" s="57">
        <f>((F78-SUM(F45,F46,F52,F53,F54,F55,F62,F64,F66,F68,F70,F72,F75))*(F84/100)-F97)</f>
        <v>0</v>
      </c>
      <c r="H95" s="57"/>
      <c r="I95" s="57">
        <f>((H78-SUM(H45,H46,H52,H53,H54,H55,H62,H64,H66,H68,H70,H72,H75))*(H84/100)-H97)</f>
        <v>0</v>
      </c>
      <c r="J95" s="57"/>
      <c r="K95" s="57">
        <f>((J78-SUM(J45,J46,J52,J53,J54,J55,J62,J64,J66,J68,J70,J72,J75))*(J84/100)-J97)</f>
        <v>0</v>
      </c>
      <c r="L95" s="57"/>
      <c r="M95" s="57">
        <f>SUM(C95,E95,G95,I95,K95)</f>
        <v>0</v>
      </c>
      <c r="N95" s="57">
        <f>SUM(L95,M95)</f>
        <v>0</v>
      </c>
    </row>
    <row r="96" spans="1:255" ht="15" x14ac:dyDescent="0.2">
      <c r="A96" s="28" t="s">
        <v>103</v>
      </c>
      <c r="B96" s="57">
        <f>B85/100*(B61+B63+B65+B67+B69+B71)</f>
        <v>0</v>
      </c>
      <c r="C96" s="57"/>
      <c r="D96" s="57">
        <f>D85/100*(D61+D63+D65+D67+D69+D71)</f>
        <v>0</v>
      </c>
      <c r="E96" s="57"/>
      <c r="F96" s="57">
        <f>F85/100*(F61+F63+F65+F67+F69+F71)</f>
        <v>0</v>
      </c>
      <c r="G96" s="57"/>
      <c r="H96" s="57">
        <f>H85/100*(H61+H63+H65+H67+H69+H71)</f>
        <v>0</v>
      </c>
      <c r="I96" s="57"/>
      <c r="J96" s="57">
        <f>J85/100*(J61+J63+J65+J67+J69+J71)</f>
        <v>0</v>
      </c>
      <c r="K96" s="57"/>
      <c r="L96" s="57">
        <f>SUM(B96,D96,F96,H96,J96)</f>
        <v>0</v>
      </c>
      <c r="M96" s="57"/>
      <c r="N96" s="57">
        <f>L96</f>
        <v>0</v>
      </c>
    </row>
    <row r="97" spans="1:14" ht="15.75" x14ac:dyDescent="0.25">
      <c r="A97" s="47" t="s">
        <v>29</v>
      </c>
      <c r="B97" s="58">
        <f t="shared" ref="B97:K97" si="18">SUM(B86:B96)</f>
        <v>0</v>
      </c>
      <c r="C97" s="58">
        <f t="shared" si="18"/>
        <v>0</v>
      </c>
      <c r="D97" s="58">
        <f t="shared" si="18"/>
        <v>0</v>
      </c>
      <c r="E97" s="58">
        <f t="shared" si="18"/>
        <v>0</v>
      </c>
      <c r="F97" s="58">
        <f t="shared" si="18"/>
        <v>0</v>
      </c>
      <c r="G97" s="58">
        <f t="shared" si="18"/>
        <v>0</v>
      </c>
      <c r="H97" s="58">
        <f t="shared" si="18"/>
        <v>0</v>
      </c>
      <c r="I97" s="58">
        <f t="shared" si="18"/>
        <v>0</v>
      </c>
      <c r="J97" s="58">
        <f t="shared" si="18"/>
        <v>0</v>
      </c>
      <c r="K97" s="58">
        <f t="shared" si="18"/>
        <v>0</v>
      </c>
      <c r="L97" s="58">
        <f>SUM(B97,D97,F97,H97,J97)</f>
        <v>0</v>
      </c>
      <c r="M97" s="58">
        <f>SUM(C97,E97,G97,I97,K97)</f>
        <v>0</v>
      </c>
      <c r="N97" s="58">
        <f>SUM(L97,M97)</f>
        <v>0</v>
      </c>
    </row>
    <row r="98" spans="1:14" ht="15" x14ac:dyDescent="0.2">
      <c r="A98" s="2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36"/>
      <c r="N98" s="36"/>
    </row>
    <row r="99" spans="1:14" ht="15.75" x14ac:dyDescent="0.25">
      <c r="A99" s="47" t="s">
        <v>30</v>
      </c>
      <c r="B99" s="58">
        <f t="shared" ref="B99:K99" si="19">SUM(B78,B97)</f>
        <v>0</v>
      </c>
      <c r="C99" s="58">
        <f t="shared" si="19"/>
        <v>0</v>
      </c>
      <c r="D99" s="58">
        <f t="shared" si="19"/>
        <v>0</v>
      </c>
      <c r="E99" s="58">
        <f t="shared" si="19"/>
        <v>0</v>
      </c>
      <c r="F99" s="58">
        <f t="shared" si="19"/>
        <v>0</v>
      </c>
      <c r="G99" s="58">
        <f t="shared" si="19"/>
        <v>0</v>
      </c>
      <c r="H99" s="58">
        <f t="shared" si="19"/>
        <v>0</v>
      </c>
      <c r="I99" s="58">
        <f t="shared" si="19"/>
        <v>0</v>
      </c>
      <c r="J99" s="58">
        <f t="shared" si="19"/>
        <v>0</v>
      </c>
      <c r="K99" s="58">
        <f t="shared" si="19"/>
        <v>0</v>
      </c>
      <c r="L99" s="58">
        <f>SUM(B99,D99,F99,H99,J99)</f>
        <v>0</v>
      </c>
      <c r="M99" s="58">
        <f>SUM(C99,E99,G99,I99,K99)</f>
        <v>0</v>
      </c>
      <c r="N99" s="58">
        <f>SUM(L99,M99)</f>
        <v>0</v>
      </c>
    </row>
    <row r="100" spans="1:14" x14ac:dyDescent="0.2">
      <c r="A100" s="28" t="s">
        <v>31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39"/>
      <c r="N100" s="39"/>
    </row>
    <row r="101" spans="1:14" x14ac:dyDescent="0.2">
      <c r="A101" s="28" t="s">
        <v>32</v>
      </c>
      <c r="B101" s="45"/>
      <c r="C101" s="67"/>
      <c r="D101" s="45"/>
      <c r="E101" s="67"/>
      <c r="F101" s="45"/>
      <c r="G101" s="67"/>
      <c r="H101" s="45"/>
      <c r="I101" s="67"/>
      <c r="J101" s="45"/>
      <c r="K101" s="67"/>
      <c r="L101" s="45"/>
      <c r="M101" s="45"/>
      <c r="N101" s="39"/>
    </row>
    <row r="102" spans="1:14" ht="15" x14ac:dyDescent="0.2">
      <c r="A102" s="71" t="s">
        <v>33</v>
      </c>
      <c r="B102" s="33"/>
      <c r="C102" s="68">
        <v>0</v>
      </c>
      <c r="D102" s="38"/>
      <c r="E102" s="68">
        <v>0</v>
      </c>
      <c r="F102" s="38"/>
      <c r="G102" s="68">
        <v>0</v>
      </c>
      <c r="H102" s="38"/>
      <c r="I102" s="68">
        <v>0</v>
      </c>
      <c r="J102" s="38"/>
      <c r="K102" s="68">
        <v>0</v>
      </c>
      <c r="L102" s="38"/>
      <c r="M102" s="57">
        <f>SUM(C102,E102,G102,I102,K102)</f>
        <v>0</v>
      </c>
      <c r="N102" s="57">
        <f>M102</f>
        <v>0</v>
      </c>
    </row>
    <row r="103" spans="1:14" ht="15" customHeight="1" x14ac:dyDescent="0.2">
      <c r="A103" s="71" t="s">
        <v>33</v>
      </c>
      <c r="B103" s="38"/>
      <c r="C103" s="68">
        <v>0</v>
      </c>
      <c r="D103" s="38"/>
      <c r="E103" s="68">
        <v>0</v>
      </c>
      <c r="F103" s="38"/>
      <c r="G103" s="68">
        <v>0</v>
      </c>
      <c r="H103" s="38"/>
      <c r="I103" s="68">
        <v>0</v>
      </c>
      <c r="J103" s="38"/>
      <c r="K103" s="68">
        <v>0</v>
      </c>
      <c r="L103" s="38"/>
      <c r="M103" s="57">
        <f>SUM(C103,E103,G103,I103,K103)</f>
        <v>0</v>
      </c>
      <c r="N103" s="57">
        <f>M103</f>
        <v>0</v>
      </c>
    </row>
    <row r="104" spans="1:14" ht="15" customHeight="1" x14ac:dyDescent="0.2">
      <c r="A104" s="71" t="s">
        <v>33</v>
      </c>
      <c r="B104" s="38"/>
      <c r="C104" s="68">
        <v>0</v>
      </c>
      <c r="D104" s="38"/>
      <c r="E104" s="68">
        <v>0</v>
      </c>
      <c r="F104" s="38"/>
      <c r="G104" s="68">
        <v>0</v>
      </c>
      <c r="H104" s="38"/>
      <c r="I104" s="68">
        <v>0</v>
      </c>
      <c r="J104" s="38"/>
      <c r="K104" s="68">
        <v>0</v>
      </c>
      <c r="L104" s="38"/>
      <c r="M104" s="57">
        <f>SUM(C104,E104,G104,I104,K104)</f>
        <v>0</v>
      </c>
      <c r="N104" s="57">
        <f>M104</f>
        <v>0</v>
      </c>
    </row>
    <row r="105" spans="1:14" x14ac:dyDescent="0.2">
      <c r="A105" s="28"/>
      <c r="B105" s="38"/>
      <c r="C105" s="63"/>
      <c r="D105" s="38"/>
      <c r="E105" s="63"/>
      <c r="F105" s="38"/>
      <c r="G105" s="63"/>
      <c r="H105" s="38"/>
      <c r="I105" s="38"/>
      <c r="J105" s="38"/>
      <c r="K105" s="63"/>
      <c r="L105" s="38"/>
      <c r="M105" s="39"/>
      <c r="N105" s="39"/>
    </row>
    <row r="106" spans="1:14" ht="15.75" x14ac:dyDescent="0.25">
      <c r="A106" s="47" t="s">
        <v>34</v>
      </c>
      <c r="B106" s="58">
        <f>SUM(B99:B105)</f>
        <v>0</v>
      </c>
      <c r="C106" s="58">
        <f t="shared" ref="C106:L106" si="20">SUM(C99:C105)</f>
        <v>0</v>
      </c>
      <c r="D106" s="58">
        <f t="shared" si="20"/>
        <v>0</v>
      </c>
      <c r="E106" s="58">
        <f t="shared" si="20"/>
        <v>0</v>
      </c>
      <c r="F106" s="58">
        <f t="shared" si="20"/>
        <v>0</v>
      </c>
      <c r="G106" s="58">
        <f t="shared" si="20"/>
        <v>0</v>
      </c>
      <c r="H106" s="58">
        <f t="shared" si="20"/>
        <v>0</v>
      </c>
      <c r="I106" s="58">
        <f t="shared" si="20"/>
        <v>0</v>
      </c>
      <c r="J106" s="58">
        <f t="shared" si="20"/>
        <v>0</v>
      </c>
      <c r="K106" s="58">
        <f t="shared" si="20"/>
        <v>0</v>
      </c>
      <c r="L106" s="58">
        <f t="shared" si="20"/>
        <v>0</v>
      </c>
      <c r="M106" s="58">
        <f>SUM(C106,E106,G106,I106,K106)</f>
        <v>0</v>
      </c>
      <c r="N106" s="58">
        <f>SUM(L106,M106)</f>
        <v>0</v>
      </c>
    </row>
    <row r="107" spans="1:14" s="75" customFormat="1" x14ac:dyDescent="0.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4" s="75" customFormat="1" x14ac:dyDescent="0.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4" s="75" customFormat="1" x14ac:dyDescent="0.2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1:14" s="75" customFormat="1" x14ac:dyDescent="0.2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1:14" s="75" customFormat="1" x14ac:dyDescent="0.2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4" s="75" customFormat="1" x14ac:dyDescent="0.2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2:12" s="75" customFormat="1" x14ac:dyDescent="0.2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2:12" s="75" customFormat="1" x14ac:dyDescent="0.2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2:12" s="75" customFormat="1" x14ac:dyDescent="0.2"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</row>
  </sheetData>
  <sheetProtection algorithmName="SHA-512" hashValue="LF/pl2aQc0/CqUM3z/Lphxjeo7TJ+9F3ea7s++1y+ZCvZS5XTHfS5Cw5fdR1yTeSOBwhxTbJwhQHbsJBgjDI4g==" saltValue="ejH+Lf3kt+IKFnNlWkQgDg==" spinCount="100000" sheet="1" selectLockedCells="1"/>
  <conditionalFormatting sqref="A1:A86">
    <cfRule type="expression" dxfId="24" priority="1" stopIfTrue="1">
      <formula>CELL("Protect", A1)</formula>
    </cfRule>
  </conditionalFormatting>
  <conditionalFormatting sqref="A87:N106">
    <cfRule type="expression" dxfId="23" priority="2" stopIfTrue="1">
      <formula>CELL("Protect", A87)</formula>
    </cfRule>
  </conditionalFormatting>
  <conditionalFormatting sqref="B1:N49">
    <cfRule type="expression" dxfId="22" priority="1074" stopIfTrue="1">
      <formula>CELL("Protect", B1)</formula>
    </cfRule>
  </conditionalFormatting>
  <conditionalFormatting sqref="B51:N55">
    <cfRule type="expression" dxfId="21" priority="1073" stopIfTrue="1">
      <formula xml:space="preserve"> CELL("Protect",#REF!)</formula>
    </cfRule>
  </conditionalFormatting>
  <conditionalFormatting sqref="B56:N86">
    <cfRule type="expression" dxfId="20" priority="606" stopIfTrue="1">
      <formula>CELL("Protect", B56)</formula>
    </cfRule>
  </conditionalFormatting>
  <conditionalFormatting sqref="C69:K69">
    <cfRule type="expression" dxfId="19" priority="1222" stopIfTrue="1">
      <formula>CELL("Protect", C69)</formula>
    </cfRule>
  </conditionalFormatting>
  <hyperlinks>
    <hyperlink ref="A20" r:id="rId1" display="  Graduate Student(s)(7.5%) Ph.D. GRA " xr:uid="{A05209DB-FF73-451C-815B-68AC22A5A441}"/>
    <hyperlink ref="A19" r:id="rId2" display="  Graduate Student(s)(7.5%) M.S. GRA " xr:uid="{86104D9C-B146-4794-9D6B-03027FAB1CFE}"/>
  </hyperlinks>
  <printOptions gridLines="1"/>
  <pageMargins left="0.56000000000000005" right="0.55000000000000004" top="0.31" bottom="0.24" header="0.17" footer="0.17"/>
  <pageSetup scale="37" orientation="landscape" horizontalDpi="4294967292" r:id="rId3"/>
  <headerFooter alignWithMargins="0">
    <oddHeader>&amp;L&amp;"System,Bold"&amp;12Budget Estimate</oddHeader>
    <oddFooter>&amp;C&amp;A&amp;R&amp;F       &amp;D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  <pageSetUpPr fitToPage="1"/>
  </sheetPr>
  <dimension ref="A1:IU114"/>
  <sheetViews>
    <sheetView zoomScale="90" zoomScaleNormal="90" workbookViewId="0">
      <pane xSplit="1" ySplit="7" topLeftCell="B75" activePane="bottomRight" state="frozen"/>
      <selection activeCell="B9" sqref="B9"/>
      <selection pane="topRight" activeCell="B9" sqref="B9"/>
      <selection pane="bottomLeft" activeCell="B9" sqref="B9"/>
      <selection pane="bottomRight" activeCell="A102" sqref="A102"/>
    </sheetView>
  </sheetViews>
  <sheetFormatPr defaultColWidth="9.28515625" defaultRowHeight="12.75" x14ac:dyDescent="0.2"/>
  <cols>
    <col min="1" max="1" width="89.28515625" style="30" customWidth="1"/>
    <col min="2" max="11" width="13.28515625" style="46" customWidth="1"/>
    <col min="12" max="12" width="16.42578125" style="46" customWidth="1"/>
    <col min="13" max="13" width="13.28515625" style="30" customWidth="1"/>
    <col min="14" max="14" width="15.28515625" style="30" customWidth="1"/>
    <col min="15" max="16384" width="9.28515625" style="30"/>
  </cols>
  <sheetData>
    <row r="1" spans="1:14" x14ac:dyDescent="0.2">
      <c r="A1" s="47" t="s">
        <v>41</v>
      </c>
    </row>
    <row r="2" spans="1:14" x14ac:dyDescent="0.2">
      <c r="A2" s="72" t="s">
        <v>40</v>
      </c>
      <c r="B2" s="31" t="s">
        <v>0</v>
      </c>
      <c r="C2" s="31" t="s">
        <v>1</v>
      </c>
      <c r="D2" s="31" t="s">
        <v>0</v>
      </c>
      <c r="E2" s="31" t="s">
        <v>1</v>
      </c>
      <c r="F2" s="31" t="s">
        <v>0</v>
      </c>
      <c r="G2" s="31" t="s">
        <v>1</v>
      </c>
      <c r="H2" s="31" t="s">
        <v>0</v>
      </c>
      <c r="I2" s="31" t="s">
        <v>1</v>
      </c>
      <c r="J2" s="31" t="s">
        <v>0</v>
      </c>
      <c r="K2" s="31" t="s">
        <v>1</v>
      </c>
      <c r="L2" s="31" t="s">
        <v>2</v>
      </c>
      <c r="M2" s="31" t="s">
        <v>2</v>
      </c>
      <c r="N2" s="31" t="s">
        <v>2</v>
      </c>
    </row>
    <row r="3" spans="1:14" x14ac:dyDescent="0.2">
      <c r="A3" s="72" t="s">
        <v>3</v>
      </c>
      <c r="B3" s="31" t="s">
        <v>4</v>
      </c>
      <c r="C3" s="31" t="s">
        <v>5</v>
      </c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1" t="s">
        <v>5</v>
      </c>
      <c r="J3" s="31" t="s">
        <v>4</v>
      </c>
      <c r="K3" s="31" t="s">
        <v>5</v>
      </c>
      <c r="L3" s="31" t="s">
        <v>0</v>
      </c>
      <c r="M3" s="31" t="s">
        <v>1</v>
      </c>
      <c r="N3" s="31" t="s">
        <v>6</v>
      </c>
    </row>
    <row r="4" spans="1:14" ht="15" customHeight="1" x14ac:dyDescent="0.2">
      <c r="A4" s="72" t="s">
        <v>36</v>
      </c>
      <c r="B4" s="55" t="s">
        <v>7</v>
      </c>
      <c r="C4" s="55" t="s">
        <v>7</v>
      </c>
      <c r="D4" s="55" t="s">
        <v>8</v>
      </c>
      <c r="E4" s="55" t="s">
        <v>8</v>
      </c>
      <c r="F4" s="55" t="s">
        <v>9</v>
      </c>
      <c r="G4" s="55" t="s">
        <v>9</v>
      </c>
      <c r="H4" s="55" t="s">
        <v>10</v>
      </c>
      <c r="I4" s="55" t="s">
        <v>10</v>
      </c>
      <c r="J4" s="55" t="s">
        <v>11</v>
      </c>
      <c r="K4" s="55" t="s">
        <v>11</v>
      </c>
      <c r="L4" s="55" t="s">
        <v>4</v>
      </c>
      <c r="M4" s="55" t="s">
        <v>5</v>
      </c>
      <c r="N4" s="55" t="s">
        <v>12</v>
      </c>
    </row>
    <row r="5" spans="1:14" ht="14.25" customHeight="1" x14ac:dyDescent="0.2">
      <c r="A5" s="72" t="s">
        <v>13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4.25" customHeight="1" x14ac:dyDescent="0.2">
      <c r="A6" s="72" t="s">
        <v>37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14.25" customHeight="1" x14ac:dyDescent="0.2">
      <c r="A7" s="72" t="s">
        <v>38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x14ac:dyDescent="0.2">
      <c r="A8" s="47" t="s">
        <v>14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4" ht="15" x14ac:dyDescent="0.2">
      <c r="A9" s="111" t="s">
        <v>93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7">
        <f t="shared" ref="L9:M31" si="0">SUM(B9,D9,F9,H9,J9)</f>
        <v>0</v>
      </c>
      <c r="M9" s="57">
        <f t="shared" si="0"/>
        <v>0</v>
      </c>
      <c r="N9" s="57">
        <f t="shared" ref="N9:N33" si="1">SUM(L9,M9)</f>
        <v>0</v>
      </c>
    </row>
    <row r="10" spans="1:14" ht="15" x14ac:dyDescent="0.2">
      <c r="A10" s="111" t="s">
        <v>94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7">
        <f t="shared" si="0"/>
        <v>0</v>
      </c>
      <c r="M10" s="57">
        <f t="shared" si="0"/>
        <v>0</v>
      </c>
      <c r="N10" s="57">
        <f t="shared" si="1"/>
        <v>0</v>
      </c>
    </row>
    <row r="11" spans="1:14" ht="15" x14ac:dyDescent="0.2">
      <c r="A11" s="111" t="s">
        <v>93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7">
        <f t="shared" si="0"/>
        <v>0</v>
      </c>
      <c r="M11" s="57">
        <f t="shared" si="0"/>
        <v>0</v>
      </c>
      <c r="N11" s="57">
        <f t="shared" si="1"/>
        <v>0</v>
      </c>
    </row>
    <row r="12" spans="1:14" ht="15" x14ac:dyDescent="0.2">
      <c r="A12" s="111" t="s">
        <v>94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7">
        <f t="shared" si="0"/>
        <v>0</v>
      </c>
      <c r="M12" s="57">
        <f t="shared" si="0"/>
        <v>0</v>
      </c>
      <c r="N12" s="57">
        <f t="shared" si="1"/>
        <v>0</v>
      </c>
    </row>
    <row r="13" spans="1:14" ht="15" x14ac:dyDescent="0.2">
      <c r="A13" s="111" t="s">
        <v>93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7">
        <f t="shared" si="0"/>
        <v>0</v>
      </c>
      <c r="M13" s="57">
        <f t="shared" si="0"/>
        <v>0</v>
      </c>
      <c r="N13" s="57">
        <f t="shared" si="1"/>
        <v>0</v>
      </c>
    </row>
    <row r="14" spans="1:14" ht="15" x14ac:dyDescent="0.2">
      <c r="A14" s="111" t="s">
        <v>94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7">
        <f t="shared" si="0"/>
        <v>0</v>
      </c>
      <c r="M14" s="57">
        <f t="shared" si="0"/>
        <v>0</v>
      </c>
      <c r="N14" s="57">
        <f t="shared" si="1"/>
        <v>0</v>
      </c>
    </row>
    <row r="15" spans="1:14" ht="15" x14ac:dyDescent="0.2">
      <c r="A15" s="111" t="s">
        <v>93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7">
        <f t="shared" si="0"/>
        <v>0</v>
      </c>
      <c r="M15" s="57">
        <f t="shared" si="0"/>
        <v>0</v>
      </c>
      <c r="N15" s="57">
        <f t="shared" si="1"/>
        <v>0</v>
      </c>
    </row>
    <row r="16" spans="1:14" ht="15" x14ac:dyDescent="0.2">
      <c r="A16" s="111" t="s">
        <v>94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7">
        <f t="shared" si="0"/>
        <v>0</v>
      </c>
      <c r="M16" s="57">
        <f t="shared" si="0"/>
        <v>0</v>
      </c>
      <c r="N16" s="57">
        <f t="shared" si="1"/>
        <v>0</v>
      </c>
    </row>
    <row r="17" spans="1:14" ht="15" x14ac:dyDescent="0.2">
      <c r="A17" s="111" t="s">
        <v>93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7">
        <f>SUM(B17,D17,F17,H17,J17)</f>
        <v>0</v>
      </c>
      <c r="M17" s="57">
        <f>SUM(C17,E17,G17,I17,K17)</f>
        <v>0</v>
      </c>
      <c r="N17" s="57">
        <f>SUM(L17,M17)</f>
        <v>0</v>
      </c>
    </row>
    <row r="18" spans="1:14" ht="15" x14ac:dyDescent="0.2">
      <c r="A18" s="111" t="s">
        <v>94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7">
        <f>SUM(B18,D18,F18,H18,J18)</f>
        <v>0</v>
      </c>
      <c r="M18" s="57">
        <f>SUM(C18,E18,G18,I18,K18)</f>
        <v>0</v>
      </c>
      <c r="N18" s="57">
        <f>SUM(L18,M18)</f>
        <v>0</v>
      </c>
    </row>
    <row r="19" spans="1:14" ht="15" x14ac:dyDescent="0.2">
      <c r="A19" s="71" t="s">
        <v>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7">
        <f t="shared" si="0"/>
        <v>0</v>
      </c>
      <c r="M19" s="57">
        <f t="shared" si="0"/>
        <v>0</v>
      </c>
      <c r="N19" s="57">
        <f t="shared" si="1"/>
        <v>0</v>
      </c>
    </row>
    <row r="20" spans="1:14" ht="15" x14ac:dyDescent="0.2">
      <c r="A20" s="71" t="s">
        <v>97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7">
        <f t="shared" si="0"/>
        <v>0</v>
      </c>
      <c r="M20" s="57">
        <f t="shared" si="0"/>
        <v>0</v>
      </c>
      <c r="N20" s="57">
        <f t="shared" si="1"/>
        <v>0</v>
      </c>
    </row>
    <row r="21" spans="1:14" ht="15" x14ac:dyDescent="0.2">
      <c r="A21" s="75" t="s">
        <v>92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7">
        <f t="shared" si="0"/>
        <v>0</v>
      </c>
      <c r="M21" s="57">
        <f t="shared" si="0"/>
        <v>0</v>
      </c>
      <c r="N21" s="57">
        <f t="shared" si="1"/>
        <v>0</v>
      </c>
    </row>
    <row r="22" spans="1:14" ht="15" x14ac:dyDescent="0.2">
      <c r="A22" s="75" t="s">
        <v>92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7">
        <f t="shared" si="0"/>
        <v>0</v>
      </c>
      <c r="M22" s="57">
        <f t="shared" si="0"/>
        <v>0</v>
      </c>
      <c r="N22" s="57">
        <f t="shared" si="1"/>
        <v>0</v>
      </c>
    </row>
    <row r="23" spans="1:14" ht="15" x14ac:dyDescent="0.2">
      <c r="A23" s="75" t="s">
        <v>92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7">
        <f t="shared" si="0"/>
        <v>0</v>
      </c>
      <c r="M23" s="57">
        <f t="shared" si="0"/>
        <v>0</v>
      </c>
      <c r="N23" s="57">
        <f t="shared" si="1"/>
        <v>0</v>
      </c>
    </row>
    <row r="24" spans="1:14" ht="15" x14ac:dyDescent="0.2">
      <c r="A24" s="75" t="s">
        <v>92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7">
        <f t="shared" si="0"/>
        <v>0</v>
      </c>
      <c r="M24" s="57">
        <f t="shared" si="0"/>
        <v>0</v>
      </c>
      <c r="N24" s="57">
        <f t="shared" si="1"/>
        <v>0</v>
      </c>
    </row>
    <row r="25" spans="1:14" ht="15" x14ac:dyDescent="0.2">
      <c r="A25" s="75" t="s">
        <v>92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7">
        <f t="shared" si="0"/>
        <v>0</v>
      </c>
      <c r="M25" s="57">
        <f t="shared" si="0"/>
        <v>0</v>
      </c>
      <c r="N25" s="57">
        <f t="shared" si="1"/>
        <v>0</v>
      </c>
    </row>
    <row r="26" spans="1:14" ht="15" x14ac:dyDescent="0.2">
      <c r="A26" s="75" t="s">
        <v>92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7">
        <f t="shared" si="0"/>
        <v>0</v>
      </c>
      <c r="M26" s="57">
        <f t="shared" si="0"/>
        <v>0</v>
      </c>
      <c r="N26" s="57">
        <f t="shared" si="1"/>
        <v>0</v>
      </c>
    </row>
    <row r="27" spans="1:14" ht="15" x14ac:dyDescent="0.2">
      <c r="A27" s="75" t="s">
        <v>92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7">
        <f t="shared" si="0"/>
        <v>0</v>
      </c>
      <c r="M27" s="57">
        <f t="shared" si="0"/>
        <v>0</v>
      </c>
      <c r="N27" s="57">
        <f t="shared" si="1"/>
        <v>0</v>
      </c>
    </row>
    <row r="28" spans="1:14" ht="15" x14ac:dyDescent="0.2">
      <c r="A28" s="75" t="s">
        <v>92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7">
        <f t="shared" si="0"/>
        <v>0</v>
      </c>
      <c r="M28" s="57">
        <f t="shared" si="0"/>
        <v>0</v>
      </c>
      <c r="N28" s="57">
        <f t="shared" si="1"/>
        <v>0</v>
      </c>
    </row>
    <row r="29" spans="1:14" ht="15" x14ac:dyDescent="0.2">
      <c r="A29" s="75" t="s">
        <v>92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7">
        <f t="shared" si="0"/>
        <v>0</v>
      </c>
      <c r="M29" s="57">
        <f t="shared" si="0"/>
        <v>0</v>
      </c>
      <c r="N29" s="57">
        <f t="shared" si="1"/>
        <v>0</v>
      </c>
    </row>
    <row r="30" spans="1:14" ht="15" x14ac:dyDescent="0.2">
      <c r="A30" s="75" t="s">
        <v>92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7">
        <f t="shared" si="0"/>
        <v>0</v>
      </c>
      <c r="M30" s="57">
        <f t="shared" si="0"/>
        <v>0</v>
      </c>
      <c r="N30" s="57">
        <f t="shared" si="1"/>
        <v>0</v>
      </c>
    </row>
    <row r="31" spans="1:14" ht="15" x14ac:dyDescent="0.2">
      <c r="A31" s="75" t="s">
        <v>95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7">
        <f t="shared" si="0"/>
        <v>0</v>
      </c>
      <c r="M31" s="57">
        <f t="shared" si="0"/>
        <v>0</v>
      </c>
      <c r="N31" s="57">
        <f t="shared" si="1"/>
        <v>0</v>
      </c>
    </row>
    <row r="32" spans="1:14" ht="15" x14ac:dyDescent="0.2">
      <c r="A32" s="71" t="s">
        <v>39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7">
        <f>SUM(B32,D32,F32,H32,J32)</f>
        <v>0</v>
      </c>
      <c r="M32" s="57">
        <f>SUM(C32,E32,G32,I32,K32)</f>
        <v>0</v>
      </c>
      <c r="N32" s="57">
        <f t="shared" si="1"/>
        <v>0</v>
      </c>
    </row>
    <row r="33" spans="1:255" ht="15" x14ac:dyDescent="0.2">
      <c r="A33" s="71" t="s">
        <v>15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7">
        <f>SUM(B33,D33,F33,H33,J33)</f>
        <v>0</v>
      </c>
      <c r="M33" s="57">
        <f>SUM(C33,E33,G33,I33,K33)</f>
        <v>0</v>
      </c>
      <c r="N33" s="57">
        <f t="shared" si="1"/>
        <v>0</v>
      </c>
    </row>
    <row r="34" spans="1:255" ht="15.75" x14ac:dyDescent="0.25">
      <c r="A34" s="28" t="s">
        <v>16</v>
      </c>
      <c r="B34" s="58">
        <f t="shared" ref="B34:N34" si="2">SUM(B9:B33)</f>
        <v>0</v>
      </c>
      <c r="C34" s="58">
        <f t="shared" si="2"/>
        <v>0</v>
      </c>
      <c r="D34" s="58">
        <f t="shared" si="2"/>
        <v>0</v>
      </c>
      <c r="E34" s="58">
        <f t="shared" si="2"/>
        <v>0</v>
      </c>
      <c r="F34" s="58">
        <f>SUM(F9:F33)</f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  <c r="J34" s="58">
        <f>SUM(J9:J33)</f>
        <v>0</v>
      </c>
      <c r="K34" s="58">
        <f>SUM(K9:K33)</f>
        <v>0</v>
      </c>
      <c r="L34" s="58">
        <f t="shared" si="2"/>
        <v>0</v>
      </c>
      <c r="M34" s="58">
        <f t="shared" si="2"/>
        <v>0</v>
      </c>
      <c r="N34" s="58">
        <f t="shared" si="2"/>
        <v>0</v>
      </c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</row>
    <row r="35" spans="1:255" ht="15" x14ac:dyDescent="0.2">
      <c r="A35" s="2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36"/>
      <c r="N35" s="36"/>
    </row>
    <row r="36" spans="1:255" ht="15" x14ac:dyDescent="0.2">
      <c r="A36" s="47" t="s">
        <v>17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36"/>
      <c r="N36" s="36"/>
    </row>
    <row r="37" spans="1:255" ht="15" x14ac:dyDescent="0.2">
      <c r="A37" s="28" t="str">
        <f>Master!A37</f>
        <v xml:space="preserve">  Temporary (10.1%)</v>
      </c>
      <c r="B37" s="57">
        <f>Master!$B$37*B31</f>
        <v>0</v>
      </c>
      <c r="C37" s="57">
        <f>Master!$B$37*C31</f>
        <v>0</v>
      </c>
      <c r="D37" s="57">
        <f>Master!$B$37*D31</f>
        <v>0</v>
      </c>
      <c r="E37" s="57">
        <f>Master!$B$37*E31</f>
        <v>0</v>
      </c>
      <c r="F37" s="57">
        <f>Master!$B$37*F31</f>
        <v>0</v>
      </c>
      <c r="G37" s="57">
        <f>Master!$B$37*G31</f>
        <v>0</v>
      </c>
      <c r="H37" s="57">
        <f>Master!$B$37*H31</f>
        <v>0</v>
      </c>
      <c r="I37" s="57">
        <f>Master!$B$37*I31</f>
        <v>0</v>
      </c>
      <c r="J37" s="57">
        <f>Master!$B$37*J31</f>
        <v>0</v>
      </c>
      <c r="K37" s="57">
        <f>Master!$B$37*K31</f>
        <v>0</v>
      </c>
      <c r="L37" s="57">
        <f t="shared" ref="L37:M41" si="3">SUM(B37,D37,F37,H37,J37)</f>
        <v>0</v>
      </c>
      <c r="M37" s="57">
        <f t="shared" si="3"/>
        <v>0</v>
      </c>
      <c r="N37" s="57">
        <f>SUM(L37,M37)</f>
        <v>0</v>
      </c>
    </row>
    <row r="38" spans="1:255" ht="15" x14ac:dyDescent="0.2">
      <c r="A38" s="28" t="str">
        <f>Master!A38</f>
        <v xml:space="preserve">  Faculty Academic and Other (38.6%)</v>
      </c>
      <c r="B38" s="57">
        <f>Master!$B$38*SUM(B10,B12,B14,B16,B18,B21:B30)</f>
        <v>0</v>
      </c>
      <c r="C38" s="57">
        <f>Master!$B$38*SUM(C10,C12,C14,C16,C18,C21:C30)</f>
        <v>0</v>
      </c>
      <c r="D38" s="57">
        <f>Master!$B$38*SUM(D10,D12,D14,D16,D18,D21:D30)</f>
        <v>0</v>
      </c>
      <c r="E38" s="57">
        <f>Master!$B$38*SUM(E10,E12,E14,E16,E18,E21:E30)</f>
        <v>0</v>
      </c>
      <c r="F38" s="57">
        <f>Master!$B$38*SUM(F10,F12,F14,F16,F18,F21:F30)</f>
        <v>0</v>
      </c>
      <c r="G38" s="57">
        <f>Master!$B$38*SUM(G10,G12,G14,G16,G18,G21:G30)</f>
        <v>0</v>
      </c>
      <c r="H38" s="57">
        <f>Master!$B$38*SUM(H10,H12,H14,H16,H18,H21:H30)</f>
        <v>0</v>
      </c>
      <c r="I38" s="57">
        <f>Master!$B$38*SUM(I10,I12,I14,I16,I18,I21:I30)</f>
        <v>0</v>
      </c>
      <c r="J38" s="57">
        <f>Master!$B$38*SUM(J10,J12,J14,J16,J18,J21:J30)</f>
        <v>0</v>
      </c>
      <c r="K38" s="57">
        <f>Master!$B$38*SUM(K10,K12,K14,K16,K18,K21:K30)</f>
        <v>0</v>
      </c>
      <c r="L38" s="57">
        <f t="shared" si="3"/>
        <v>0</v>
      </c>
      <c r="M38" s="57">
        <f t="shared" si="3"/>
        <v>0</v>
      </c>
      <c r="N38" s="57">
        <f>SUM(L38,M38)</f>
        <v>0</v>
      </c>
    </row>
    <row r="39" spans="1:255" ht="15" x14ac:dyDescent="0.2">
      <c r="A39" s="28" t="str">
        <f>Master!A39</f>
        <v xml:space="preserve">  Faculty Summer  (19.4%)</v>
      </c>
      <c r="B39" s="57">
        <f>Master!$B$39*SUM(B9,B11,B13,B15,B17)</f>
        <v>0</v>
      </c>
      <c r="C39" s="57">
        <f>Master!$B$39*SUM(C9,C11,C13,C15,C17)</f>
        <v>0</v>
      </c>
      <c r="D39" s="57">
        <f>Master!$B$39*SUM(D9,D11,D13,D15,D17)</f>
        <v>0</v>
      </c>
      <c r="E39" s="57">
        <f>Master!$B$39*SUM(E9,E11,E13,E15,E17)</f>
        <v>0</v>
      </c>
      <c r="F39" s="57">
        <f>Master!$B$39*SUM(F9,F11,F13,F15,F17)</f>
        <v>0</v>
      </c>
      <c r="G39" s="57">
        <f>Master!$B$39*SUM(G9,G11,G13,G15,G17)</f>
        <v>0</v>
      </c>
      <c r="H39" s="57">
        <f>Master!$B$39*SUM(H9,H11,H13,H15,H17)</f>
        <v>0</v>
      </c>
      <c r="I39" s="57">
        <f>Master!$B$39*SUM(I9,I11,I13,I15,I17)</f>
        <v>0</v>
      </c>
      <c r="J39" s="57">
        <f>Master!$B$39*SUM(J9,J11,J13,J15,J17)</f>
        <v>0</v>
      </c>
      <c r="K39" s="57">
        <f>Master!$B$39*SUM(K9,K11,K13,K15,K17)</f>
        <v>0</v>
      </c>
      <c r="L39" s="57">
        <f t="shared" si="3"/>
        <v>0</v>
      </c>
      <c r="M39" s="57">
        <f t="shared" si="3"/>
        <v>0</v>
      </c>
      <c r="N39" s="57">
        <f>SUM(L39,M39)</f>
        <v>0</v>
      </c>
    </row>
    <row r="40" spans="1:255" ht="15" x14ac:dyDescent="0.2">
      <c r="A40" s="28" t="str">
        <f>Master!A40</f>
        <v xml:space="preserve">  Graduate Students (14.7%)</v>
      </c>
      <c r="B40" s="57">
        <f>Master!$B$40*SUM(B19,B20)</f>
        <v>0</v>
      </c>
      <c r="C40" s="57">
        <f>Master!$B$40*SUM(C19,C20)</f>
        <v>0</v>
      </c>
      <c r="D40" s="57">
        <f>Master!$B$40*SUM(D19,D20)</f>
        <v>0</v>
      </c>
      <c r="E40" s="57">
        <f>Master!$B$40*SUM(E19,E20)</f>
        <v>0</v>
      </c>
      <c r="F40" s="57">
        <f>Master!$B$40*SUM(F19,F20)</f>
        <v>0</v>
      </c>
      <c r="G40" s="57">
        <f>Master!$B$40*SUM(G19,G20)</f>
        <v>0</v>
      </c>
      <c r="H40" s="57">
        <f>Master!$B$40*SUM(H19,H20)</f>
        <v>0</v>
      </c>
      <c r="I40" s="57">
        <f>Master!$B$40*SUM(I19,I20)</f>
        <v>0</v>
      </c>
      <c r="J40" s="57">
        <f>Master!$B$40*SUM(J19,J20)</f>
        <v>0</v>
      </c>
      <c r="K40" s="57">
        <f>Master!$B$40*SUM(K19,K20)</f>
        <v>0</v>
      </c>
      <c r="L40" s="57">
        <f>SUM(B40,D40,F40,H40,J40)</f>
        <v>0</v>
      </c>
      <c r="M40" s="57">
        <f>SUM(C40,E40,G40,I40,K40)</f>
        <v>0</v>
      </c>
      <c r="N40" s="57">
        <f>SUM(L40,M40)</f>
        <v>0</v>
      </c>
    </row>
    <row r="41" spans="1:255" ht="15.75" x14ac:dyDescent="0.25">
      <c r="A41" s="28" t="s">
        <v>18</v>
      </c>
      <c r="B41" s="58">
        <f>SUM(B37:B40)</f>
        <v>0</v>
      </c>
      <c r="C41" s="58">
        <f>SUM(C37:C40)</f>
        <v>0</v>
      </c>
      <c r="D41" s="58">
        <f t="shared" ref="D41:K41" si="4">SUM(D37:D40)</f>
        <v>0</v>
      </c>
      <c r="E41" s="58">
        <f t="shared" si="4"/>
        <v>0</v>
      </c>
      <c r="F41" s="58">
        <f t="shared" si="4"/>
        <v>0</v>
      </c>
      <c r="G41" s="58">
        <f t="shared" si="4"/>
        <v>0</v>
      </c>
      <c r="H41" s="58">
        <f t="shared" si="4"/>
        <v>0</v>
      </c>
      <c r="I41" s="58">
        <f t="shared" si="4"/>
        <v>0</v>
      </c>
      <c r="J41" s="58">
        <f t="shared" si="4"/>
        <v>0</v>
      </c>
      <c r="K41" s="58">
        <f t="shared" si="4"/>
        <v>0</v>
      </c>
      <c r="L41" s="58">
        <f t="shared" si="3"/>
        <v>0</v>
      </c>
      <c r="M41" s="58">
        <f t="shared" si="3"/>
        <v>0</v>
      </c>
      <c r="N41" s="58">
        <f>SUM(L41,M41)</f>
        <v>0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</row>
    <row r="42" spans="1:255" ht="15.75" x14ac:dyDescent="0.25">
      <c r="A42" s="2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</row>
    <row r="43" spans="1:255" ht="15.75" x14ac:dyDescent="0.25">
      <c r="A43" s="47" t="s">
        <v>19</v>
      </c>
      <c r="B43" s="58">
        <f>SUM(B34,B41)</f>
        <v>0</v>
      </c>
      <c r="C43" s="58">
        <f t="shared" ref="C43:I43" si="5">SUM(C34,C41)</f>
        <v>0</v>
      </c>
      <c r="D43" s="58">
        <f t="shared" si="5"/>
        <v>0</v>
      </c>
      <c r="E43" s="58">
        <f t="shared" si="5"/>
        <v>0</v>
      </c>
      <c r="F43" s="58">
        <f t="shared" si="5"/>
        <v>0</v>
      </c>
      <c r="G43" s="58">
        <f t="shared" si="5"/>
        <v>0</v>
      </c>
      <c r="H43" s="58">
        <f t="shared" si="5"/>
        <v>0</v>
      </c>
      <c r="I43" s="58">
        <f t="shared" si="5"/>
        <v>0</v>
      </c>
      <c r="J43" s="58">
        <f>SUM(J34,J41)</f>
        <v>0</v>
      </c>
      <c r="K43" s="58">
        <f>SUM(K34,K41)</f>
        <v>0</v>
      </c>
      <c r="L43" s="58">
        <f>SUM(B43,D43,F43,H43,J43)</f>
        <v>0</v>
      </c>
      <c r="M43" s="58">
        <f>SUM(C43,E43,G43,I43,K43)</f>
        <v>0</v>
      </c>
      <c r="N43" s="58">
        <f>SUM(L43,M43)</f>
        <v>0</v>
      </c>
    </row>
    <row r="44" spans="1:255" ht="15.75" x14ac:dyDescent="0.25">
      <c r="A44" s="2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255" ht="15" x14ac:dyDescent="0.2">
      <c r="A45" s="74" t="s">
        <v>101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7">
        <f>SUM(B45,D45,F45,H45,J45)</f>
        <v>0</v>
      </c>
      <c r="M45" s="57">
        <f>SUM(C45,E45,G45,I45,K45)</f>
        <v>0</v>
      </c>
      <c r="N45" s="57">
        <f>SUM(L45,M45)</f>
        <v>0</v>
      </c>
    </row>
    <row r="46" spans="1:255" ht="15" x14ac:dyDescent="0.2">
      <c r="A46" s="74" t="s">
        <v>102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7">
        <f>SUM(B46,D46,F46,H46,J46)</f>
        <v>0</v>
      </c>
      <c r="M46" s="57">
        <f>SUM(C46,E46,G46,I46,K46)</f>
        <v>0</v>
      </c>
      <c r="N46" s="57">
        <f>SUM(L46,M46)</f>
        <v>0</v>
      </c>
    </row>
    <row r="47" spans="1:255" ht="15" x14ac:dyDescent="0.2">
      <c r="A47" s="28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1:255" ht="15" x14ac:dyDescent="0.2">
      <c r="A48" s="74" t="s">
        <v>54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7">
        <f>SUM(B48,D48,F48,H48,J48)</f>
        <v>0</v>
      </c>
      <c r="M48" s="57">
        <f>SUM(C48,E48,G48,I48,K48)</f>
        <v>0</v>
      </c>
      <c r="N48" s="57">
        <f>SUM(L48,M48)</f>
        <v>0</v>
      </c>
    </row>
    <row r="49" spans="1:14" ht="15" x14ac:dyDescent="0.2">
      <c r="A49" s="74" t="s">
        <v>20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7">
        <f>SUM(B49,D49,F49,H49,J49)</f>
        <v>0</v>
      </c>
      <c r="M49" s="57">
        <f>SUM(C49,E49,G49,I49,K49)</f>
        <v>0</v>
      </c>
      <c r="N49" s="57">
        <f>SUM(L49,M49)</f>
        <v>0</v>
      </c>
    </row>
    <row r="50" spans="1:14" ht="15" x14ac:dyDescent="0.2">
      <c r="A50" s="28"/>
      <c r="B50" s="70"/>
      <c r="C50" s="44"/>
      <c r="D50" s="44"/>
      <c r="E50" s="44"/>
      <c r="F50" s="44"/>
      <c r="G50" s="44"/>
      <c r="H50" s="44"/>
      <c r="I50" s="44"/>
      <c r="J50" s="44"/>
      <c r="K50" s="44"/>
      <c r="L50" s="57"/>
      <c r="M50" s="57"/>
      <c r="N50" s="57"/>
    </row>
    <row r="51" spans="1:14" ht="15.75" x14ac:dyDescent="0.25">
      <c r="A51" s="47" t="s">
        <v>55</v>
      </c>
      <c r="B51" s="61"/>
      <c r="C51" s="58"/>
      <c r="D51" s="58"/>
      <c r="E51" s="58"/>
      <c r="F51" s="58"/>
      <c r="G51" s="58"/>
      <c r="H51" s="58"/>
      <c r="I51" s="58"/>
      <c r="J51" s="58"/>
      <c r="K51" s="58"/>
      <c r="L51" s="57"/>
      <c r="M51" s="57"/>
      <c r="N51" s="57"/>
    </row>
    <row r="52" spans="1:14" ht="15" x14ac:dyDescent="0.2">
      <c r="A52" s="71" t="s">
        <v>56</v>
      </c>
      <c r="B52" s="62">
        <v>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57">
        <f t="shared" ref="L52:M55" si="6">SUM(B52,D52,F52,H52,J52)</f>
        <v>0</v>
      </c>
      <c r="M52" s="57">
        <f t="shared" si="6"/>
        <v>0</v>
      </c>
      <c r="N52" s="57">
        <f>SUM(L52,M52)</f>
        <v>0</v>
      </c>
    </row>
    <row r="53" spans="1:14" ht="15" x14ac:dyDescent="0.2">
      <c r="A53" s="71" t="s">
        <v>57</v>
      </c>
      <c r="B53" s="62">
        <v>0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57">
        <f t="shared" si="6"/>
        <v>0</v>
      </c>
      <c r="M53" s="57">
        <f t="shared" si="6"/>
        <v>0</v>
      </c>
      <c r="N53" s="57">
        <f>SUM(L53,M53)</f>
        <v>0</v>
      </c>
    </row>
    <row r="54" spans="1:14" ht="15" x14ac:dyDescent="0.2">
      <c r="A54" s="71" t="s">
        <v>58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57">
        <f t="shared" si="6"/>
        <v>0</v>
      </c>
      <c r="M54" s="57">
        <f t="shared" si="6"/>
        <v>0</v>
      </c>
      <c r="N54" s="57">
        <f>SUM(L54,M54)</f>
        <v>0</v>
      </c>
    </row>
    <row r="55" spans="1:14" ht="15" x14ac:dyDescent="0.2">
      <c r="A55" s="71" t="s">
        <v>59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57">
        <f t="shared" si="6"/>
        <v>0</v>
      </c>
      <c r="M55" s="57">
        <f t="shared" si="6"/>
        <v>0</v>
      </c>
      <c r="N55" s="57">
        <f>SUM(L55,M55)</f>
        <v>0</v>
      </c>
    </row>
    <row r="56" spans="1:14" ht="15.75" x14ac:dyDescent="0.25">
      <c r="A56" s="2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ht="15" x14ac:dyDescent="0.2">
      <c r="A57" s="47" t="s">
        <v>21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36"/>
      <c r="N57" s="36"/>
    </row>
    <row r="58" spans="1:14" ht="15" x14ac:dyDescent="0.2">
      <c r="A58" s="71" t="s">
        <v>22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7">
        <f t="shared" ref="L58:M60" si="7">SUM(B58,D58,F58,H58,J58)</f>
        <v>0</v>
      </c>
      <c r="M58" s="57">
        <f t="shared" si="7"/>
        <v>0</v>
      </c>
      <c r="N58" s="57">
        <f>SUM(L58,M58)</f>
        <v>0</v>
      </c>
    </row>
    <row r="59" spans="1:14" ht="15" x14ac:dyDescent="0.2">
      <c r="A59" s="71" t="s">
        <v>23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7">
        <f t="shared" si="7"/>
        <v>0</v>
      </c>
      <c r="M59" s="57">
        <f t="shared" si="7"/>
        <v>0</v>
      </c>
      <c r="N59" s="57">
        <f>SUM(L59,M59)</f>
        <v>0</v>
      </c>
    </row>
    <row r="60" spans="1:14" ht="15" x14ac:dyDescent="0.2">
      <c r="A60" s="71" t="s">
        <v>24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7">
        <f t="shared" si="7"/>
        <v>0</v>
      </c>
      <c r="M60" s="57">
        <f t="shared" si="7"/>
        <v>0</v>
      </c>
      <c r="N60" s="57">
        <f>SUM(L60,M60)</f>
        <v>0</v>
      </c>
    </row>
    <row r="61" spans="1:14" ht="15" x14ac:dyDescent="0.2">
      <c r="A61" s="71" t="s">
        <v>52</v>
      </c>
      <c r="B61" s="56">
        <v>0</v>
      </c>
      <c r="C61" s="33"/>
      <c r="D61" s="56">
        <v>0</v>
      </c>
      <c r="E61" s="33"/>
      <c r="F61" s="56">
        <v>0</v>
      </c>
      <c r="G61" s="33"/>
      <c r="H61" s="56">
        <v>0</v>
      </c>
      <c r="I61" s="33"/>
      <c r="J61" s="56">
        <v>0</v>
      </c>
      <c r="K61" s="33"/>
      <c r="L61" s="57">
        <f>SUM(B61,D61,F61,H61,J61)</f>
        <v>0</v>
      </c>
      <c r="M61" s="57"/>
      <c r="N61" s="57">
        <f>L61</f>
        <v>0</v>
      </c>
    </row>
    <row r="62" spans="1:14" ht="15" x14ac:dyDescent="0.2">
      <c r="A62" s="71" t="s">
        <v>53</v>
      </c>
      <c r="B62" s="56">
        <v>0</v>
      </c>
      <c r="C62" s="33"/>
      <c r="D62" s="56">
        <v>0</v>
      </c>
      <c r="E62" s="33"/>
      <c r="F62" s="56">
        <v>0</v>
      </c>
      <c r="G62" s="33"/>
      <c r="H62" s="56">
        <v>0</v>
      </c>
      <c r="I62" s="33"/>
      <c r="J62" s="56">
        <v>0</v>
      </c>
      <c r="K62" s="33"/>
      <c r="L62" s="57">
        <f>SUM(B62,D62,F62,H62,J62)</f>
        <v>0</v>
      </c>
      <c r="M62" s="57"/>
      <c r="N62" s="57">
        <f>L62</f>
        <v>0</v>
      </c>
    </row>
    <row r="63" spans="1:14" ht="15" x14ac:dyDescent="0.2">
      <c r="A63" s="71" t="s">
        <v>52</v>
      </c>
      <c r="B63" s="56">
        <v>0</v>
      </c>
      <c r="C63" s="33"/>
      <c r="D63" s="56">
        <v>0</v>
      </c>
      <c r="E63" s="33"/>
      <c r="F63" s="56">
        <v>0</v>
      </c>
      <c r="G63" s="33"/>
      <c r="H63" s="56">
        <v>0</v>
      </c>
      <c r="I63" s="33"/>
      <c r="J63" s="56">
        <v>0</v>
      </c>
      <c r="K63" s="33"/>
      <c r="L63" s="57">
        <f>SUM(B63,D63,F63,H63,J63)</f>
        <v>0</v>
      </c>
      <c r="M63" s="57"/>
      <c r="N63" s="57">
        <f>L63</f>
        <v>0</v>
      </c>
    </row>
    <row r="64" spans="1:14" ht="15" x14ac:dyDescent="0.2">
      <c r="A64" s="71" t="s">
        <v>53</v>
      </c>
      <c r="B64" s="56">
        <v>0</v>
      </c>
      <c r="C64" s="33"/>
      <c r="D64" s="56">
        <v>0</v>
      </c>
      <c r="E64" s="33"/>
      <c r="F64" s="56">
        <v>0</v>
      </c>
      <c r="G64" s="33"/>
      <c r="H64" s="56">
        <v>0</v>
      </c>
      <c r="I64" s="33"/>
      <c r="J64" s="56">
        <v>0</v>
      </c>
      <c r="K64" s="33"/>
      <c r="L64" s="57">
        <f>SUM(B64,D64,F64,H64,J64)</f>
        <v>0</v>
      </c>
      <c r="M64" s="57"/>
      <c r="N64" s="57">
        <f>L64</f>
        <v>0</v>
      </c>
    </row>
    <row r="65" spans="1:255" ht="15" x14ac:dyDescent="0.2">
      <c r="A65" s="71" t="s">
        <v>52</v>
      </c>
      <c r="B65" s="56">
        <v>0</v>
      </c>
      <c r="C65" s="33"/>
      <c r="D65" s="56">
        <v>0</v>
      </c>
      <c r="E65" s="33"/>
      <c r="F65" s="56">
        <v>0</v>
      </c>
      <c r="G65" s="33"/>
      <c r="H65" s="56">
        <v>0</v>
      </c>
      <c r="I65" s="33"/>
      <c r="J65" s="56">
        <v>0</v>
      </c>
      <c r="K65" s="33"/>
      <c r="L65" s="57">
        <f t="shared" ref="L65:M75" si="8">SUM(B65,D65,F65,H65,J65)</f>
        <v>0</v>
      </c>
      <c r="M65" s="57"/>
      <c r="N65" s="57">
        <f t="shared" ref="N65:N72" si="9">L65</f>
        <v>0</v>
      </c>
    </row>
    <row r="66" spans="1:255" ht="15" x14ac:dyDescent="0.2">
      <c r="A66" s="71" t="s">
        <v>53</v>
      </c>
      <c r="B66" s="56">
        <v>0</v>
      </c>
      <c r="C66" s="33"/>
      <c r="D66" s="56">
        <v>0</v>
      </c>
      <c r="E66" s="33"/>
      <c r="F66" s="56">
        <v>0</v>
      </c>
      <c r="G66" s="33"/>
      <c r="H66" s="56">
        <v>0</v>
      </c>
      <c r="I66" s="33"/>
      <c r="J66" s="56">
        <v>0</v>
      </c>
      <c r="K66" s="33"/>
      <c r="L66" s="57">
        <f t="shared" si="8"/>
        <v>0</v>
      </c>
      <c r="M66" s="57"/>
      <c r="N66" s="57">
        <f t="shared" si="9"/>
        <v>0</v>
      </c>
    </row>
    <row r="67" spans="1:255" ht="15" x14ac:dyDescent="0.2">
      <c r="A67" s="71" t="s">
        <v>52</v>
      </c>
      <c r="B67" s="56">
        <v>0</v>
      </c>
      <c r="C67" s="33"/>
      <c r="D67" s="56">
        <v>0</v>
      </c>
      <c r="E67" s="33"/>
      <c r="F67" s="56">
        <v>0</v>
      </c>
      <c r="G67" s="33"/>
      <c r="H67" s="56">
        <v>0</v>
      </c>
      <c r="I67" s="33"/>
      <c r="J67" s="56">
        <v>0</v>
      </c>
      <c r="K67" s="33"/>
      <c r="L67" s="57">
        <f t="shared" si="8"/>
        <v>0</v>
      </c>
      <c r="M67" s="57"/>
      <c r="N67" s="57">
        <f t="shared" si="9"/>
        <v>0</v>
      </c>
    </row>
    <row r="68" spans="1:255" ht="15" x14ac:dyDescent="0.2">
      <c r="A68" s="71" t="s">
        <v>53</v>
      </c>
      <c r="B68" s="56">
        <v>0</v>
      </c>
      <c r="C68" s="33"/>
      <c r="D68" s="56">
        <v>0</v>
      </c>
      <c r="E68" s="33"/>
      <c r="F68" s="56">
        <v>0</v>
      </c>
      <c r="G68" s="33"/>
      <c r="H68" s="56">
        <v>0</v>
      </c>
      <c r="I68" s="33"/>
      <c r="J68" s="56">
        <v>0</v>
      </c>
      <c r="K68" s="33"/>
      <c r="L68" s="57">
        <f t="shared" si="8"/>
        <v>0</v>
      </c>
      <c r="M68" s="57"/>
      <c r="N68" s="57">
        <f t="shared" si="9"/>
        <v>0</v>
      </c>
    </row>
    <row r="69" spans="1:255" ht="15" x14ac:dyDescent="0.2">
      <c r="A69" s="71" t="s">
        <v>52</v>
      </c>
      <c r="B69" s="56">
        <v>0</v>
      </c>
      <c r="C69" s="33"/>
      <c r="D69" s="56">
        <v>0</v>
      </c>
      <c r="E69" s="33"/>
      <c r="F69" s="56">
        <v>0</v>
      </c>
      <c r="G69" s="33"/>
      <c r="H69" s="56">
        <v>0</v>
      </c>
      <c r="I69" s="33"/>
      <c r="J69" s="56">
        <v>0</v>
      </c>
      <c r="K69" s="33"/>
      <c r="L69" s="57">
        <f t="shared" si="8"/>
        <v>0</v>
      </c>
      <c r="M69" s="57"/>
      <c r="N69" s="57">
        <f t="shared" si="9"/>
        <v>0</v>
      </c>
    </row>
    <row r="70" spans="1:255" ht="15" x14ac:dyDescent="0.2">
      <c r="A70" s="71" t="s">
        <v>53</v>
      </c>
      <c r="B70" s="56">
        <v>0</v>
      </c>
      <c r="C70" s="33"/>
      <c r="D70" s="56">
        <v>0</v>
      </c>
      <c r="E70" s="33"/>
      <c r="F70" s="56">
        <v>0</v>
      </c>
      <c r="G70" s="33"/>
      <c r="H70" s="56">
        <v>0</v>
      </c>
      <c r="I70" s="33"/>
      <c r="J70" s="56">
        <v>0</v>
      </c>
      <c r="K70" s="33"/>
      <c r="L70" s="57">
        <f t="shared" si="8"/>
        <v>0</v>
      </c>
      <c r="M70" s="57"/>
      <c r="N70" s="57">
        <f t="shared" si="9"/>
        <v>0</v>
      </c>
    </row>
    <row r="71" spans="1:255" ht="15" x14ac:dyDescent="0.2">
      <c r="A71" s="71" t="s">
        <v>52</v>
      </c>
      <c r="B71" s="56">
        <v>0</v>
      </c>
      <c r="C71" s="33"/>
      <c r="D71" s="56">
        <v>0</v>
      </c>
      <c r="E71" s="33"/>
      <c r="F71" s="56">
        <v>0</v>
      </c>
      <c r="G71" s="33"/>
      <c r="H71" s="56">
        <v>0</v>
      </c>
      <c r="I71" s="33"/>
      <c r="J71" s="56">
        <v>0</v>
      </c>
      <c r="K71" s="33"/>
      <c r="L71" s="57">
        <f t="shared" si="8"/>
        <v>0</v>
      </c>
      <c r="M71" s="57"/>
      <c r="N71" s="57">
        <f t="shared" si="9"/>
        <v>0</v>
      </c>
    </row>
    <row r="72" spans="1:255" ht="15" x14ac:dyDescent="0.2">
      <c r="A72" s="71" t="s">
        <v>53</v>
      </c>
      <c r="B72" s="56">
        <v>0</v>
      </c>
      <c r="C72" s="33"/>
      <c r="D72" s="56">
        <v>0</v>
      </c>
      <c r="E72" s="33"/>
      <c r="F72" s="56">
        <v>0</v>
      </c>
      <c r="G72" s="33"/>
      <c r="H72" s="56">
        <v>0</v>
      </c>
      <c r="I72" s="33"/>
      <c r="J72" s="56">
        <v>0</v>
      </c>
      <c r="K72" s="33"/>
      <c r="L72" s="57">
        <f t="shared" si="8"/>
        <v>0</v>
      </c>
      <c r="M72" s="57"/>
      <c r="N72" s="57">
        <f t="shared" si="9"/>
        <v>0</v>
      </c>
    </row>
    <row r="73" spans="1:255" ht="15" x14ac:dyDescent="0.2">
      <c r="A73" s="71" t="s">
        <v>25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7">
        <f t="shared" si="8"/>
        <v>0</v>
      </c>
      <c r="M73" s="57">
        <f t="shared" si="8"/>
        <v>0</v>
      </c>
      <c r="N73" s="57">
        <f>SUM(L73,M73)</f>
        <v>0</v>
      </c>
    </row>
    <row r="74" spans="1:255" ht="15" x14ac:dyDescent="0.2">
      <c r="A74" s="71" t="s">
        <v>26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7">
        <f t="shared" si="8"/>
        <v>0</v>
      </c>
      <c r="M74" s="57">
        <f t="shared" si="8"/>
        <v>0</v>
      </c>
      <c r="N74" s="57">
        <f>SUM(L74,M74)</f>
        <v>0</v>
      </c>
    </row>
    <row r="75" spans="1:255" ht="15" x14ac:dyDescent="0.2">
      <c r="A75" s="71" t="s">
        <v>35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7">
        <f t="shared" si="8"/>
        <v>0</v>
      </c>
      <c r="M75" s="57">
        <f t="shared" si="8"/>
        <v>0</v>
      </c>
      <c r="N75" s="57">
        <f>SUM(L75,M75)</f>
        <v>0</v>
      </c>
    </row>
    <row r="76" spans="1:255" ht="15.75" x14ac:dyDescent="0.25">
      <c r="A76" s="47" t="s">
        <v>60</v>
      </c>
      <c r="B76" s="58">
        <f>SUM(B58:B75)</f>
        <v>0</v>
      </c>
      <c r="C76" s="58">
        <f t="shared" ref="C76:I76" si="10">SUM(C58:C75)</f>
        <v>0</v>
      </c>
      <c r="D76" s="58">
        <f t="shared" si="10"/>
        <v>0</v>
      </c>
      <c r="E76" s="58">
        <f t="shared" si="10"/>
        <v>0</v>
      </c>
      <c r="F76" s="58">
        <f t="shared" si="10"/>
        <v>0</v>
      </c>
      <c r="G76" s="58">
        <f t="shared" si="10"/>
        <v>0</v>
      </c>
      <c r="H76" s="58">
        <f t="shared" si="10"/>
        <v>0</v>
      </c>
      <c r="I76" s="58">
        <f t="shared" si="10"/>
        <v>0</v>
      </c>
      <c r="J76" s="58">
        <f>SUM(J58:J75)</f>
        <v>0</v>
      </c>
      <c r="K76" s="58">
        <f>SUM(K58:K75)</f>
        <v>0</v>
      </c>
      <c r="L76" s="58">
        <f>SUM(L58:L75)</f>
        <v>0</v>
      </c>
      <c r="M76" s="58">
        <f>SUM(C76,E76,G76,I76,K76)</f>
        <v>0</v>
      </c>
      <c r="N76" s="58">
        <f>SUM(L76,M76)</f>
        <v>0</v>
      </c>
    </row>
    <row r="77" spans="1:255" x14ac:dyDescent="0.2">
      <c r="A77" s="28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39"/>
      <c r="N77" s="39"/>
    </row>
    <row r="78" spans="1:255" ht="15.75" x14ac:dyDescent="0.25">
      <c r="A78" s="47" t="s">
        <v>27</v>
      </c>
      <c r="B78" s="58">
        <f t="shared" ref="B78:L78" si="11">SUM(B43,B45,B46,B48,B49,B52,B53,B54,B55,B76)</f>
        <v>0</v>
      </c>
      <c r="C78" s="58">
        <f t="shared" si="11"/>
        <v>0</v>
      </c>
      <c r="D78" s="58">
        <f t="shared" si="11"/>
        <v>0</v>
      </c>
      <c r="E78" s="58">
        <f t="shared" si="11"/>
        <v>0</v>
      </c>
      <c r="F78" s="58">
        <f t="shared" si="11"/>
        <v>0</v>
      </c>
      <c r="G78" s="58">
        <f t="shared" si="11"/>
        <v>0</v>
      </c>
      <c r="H78" s="58">
        <f t="shared" si="11"/>
        <v>0</v>
      </c>
      <c r="I78" s="58">
        <f t="shared" si="11"/>
        <v>0</v>
      </c>
      <c r="J78" s="58">
        <f t="shared" si="11"/>
        <v>0</v>
      </c>
      <c r="K78" s="58">
        <f t="shared" si="11"/>
        <v>0</v>
      </c>
      <c r="L78" s="58">
        <f t="shared" si="11"/>
        <v>0</v>
      </c>
      <c r="M78" s="58">
        <f>SUM(C78,E78,G78,I78,K78)</f>
        <v>0</v>
      </c>
      <c r="N78" s="58">
        <f>SUM(L78,M78)</f>
        <v>0</v>
      </c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ht="15.75" x14ac:dyDescent="0.25">
      <c r="A79" s="28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ht="15.75" x14ac:dyDescent="0.25">
      <c r="A80" s="112" t="s">
        <v>68</v>
      </c>
      <c r="B80" s="18">
        <f t="shared" ref="B80:K80" si="12">SUM(B43+B48+B49+B58+B59+B60+B61+B63+B65+B67+B69+B71+B73+B74)</f>
        <v>0</v>
      </c>
      <c r="C80" s="18">
        <f t="shared" si="12"/>
        <v>0</v>
      </c>
      <c r="D80" s="18">
        <f t="shared" si="12"/>
        <v>0</v>
      </c>
      <c r="E80" s="18">
        <f t="shared" si="12"/>
        <v>0</v>
      </c>
      <c r="F80" s="18">
        <f t="shared" si="12"/>
        <v>0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58">
        <f t="shared" ref="L80:M80" si="13">SUM(B80,D80,F80,H80,J80)</f>
        <v>0</v>
      </c>
      <c r="M80" s="58">
        <f t="shared" si="13"/>
        <v>0</v>
      </c>
      <c r="N80" s="58">
        <f>SUM(L80,M80)</f>
        <v>0</v>
      </c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ht="15.75" x14ac:dyDescent="0.25">
      <c r="A81" s="28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ht="15" x14ac:dyDescent="0.2">
      <c r="A82" s="47" t="s">
        <v>28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42"/>
      <c r="N82" s="42"/>
    </row>
    <row r="83" spans="1:255" ht="15" x14ac:dyDescent="0.2">
      <c r="A83" s="28" t="s">
        <v>104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65"/>
      <c r="M83" s="42"/>
      <c r="N83" s="42"/>
    </row>
    <row r="84" spans="1:255" ht="15" x14ac:dyDescent="0.2">
      <c r="A84" s="28" t="s">
        <v>76</v>
      </c>
      <c r="B84" s="43">
        <f>'Tab #1'!B84</f>
        <v>0</v>
      </c>
      <c r="C84" s="43">
        <f>$B$84</f>
        <v>0</v>
      </c>
      <c r="D84" s="43">
        <f t="shared" ref="D84:K84" si="14">$B$84</f>
        <v>0</v>
      </c>
      <c r="E84" s="43">
        <f t="shared" si="14"/>
        <v>0</v>
      </c>
      <c r="F84" s="43">
        <f t="shared" si="14"/>
        <v>0</v>
      </c>
      <c r="G84" s="43">
        <f t="shared" si="14"/>
        <v>0</v>
      </c>
      <c r="H84" s="43">
        <f t="shared" si="14"/>
        <v>0</v>
      </c>
      <c r="I84" s="43">
        <f t="shared" si="14"/>
        <v>0</v>
      </c>
      <c r="J84" s="43">
        <f t="shared" si="14"/>
        <v>0</v>
      </c>
      <c r="K84" s="43">
        <f t="shared" si="14"/>
        <v>0</v>
      </c>
      <c r="L84" s="42"/>
      <c r="M84" s="42"/>
      <c r="N84" s="42"/>
    </row>
    <row r="85" spans="1:255" ht="15" x14ac:dyDescent="0.2">
      <c r="A85" s="28" t="s">
        <v>49</v>
      </c>
      <c r="B85" s="43">
        <f>'Tab #1'!B85</f>
        <v>0</v>
      </c>
      <c r="C85" s="43">
        <f>C84</f>
        <v>0</v>
      </c>
      <c r="D85" s="43">
        <f>$B$85</f>
        <v>0</v>
      </c>
      <c r="E85" s="43">
        <f>E84</f>
        <v>0</v>
      </c>
      <c r="F85" s="43">
        <f>B85</f>
        <v>0</v>
      </c>
      <c r="G85" s="43">
        <f>G84</f>
        <v>0</v>
      </c>
      <c r="H85" s="43">
        <f>B85</f>
        <v>0</v>
      </c>
      <c r="I85" s="43">
        <f>I84</f>
        <v>0</v>
      </c>
      <c r="J85" s="43">
        <f>B85</f>
        <v>0</v>
      </c>
      <c r="K85" s="43">
        <f>K84</f>
        <v>0</v>
      </c>
      <c r="L85" s="42"/>
      <c r="M85" s="42"/>
      <c r="N85" s="42"/>
    </row>
    <row r="86" spans="1:255" ht="15" x14ac:dyDescent="0.2">
      <c r="A86" s="52" t="s">
        <v>77</v>
      </c>
      <c r="B86" s="57">
        <f>IF(B85=Master!C84,Master!B84*((B78)-(SUM(B45,B46,B52:B55,B61:B72,B75))),0)</f>
        <v>0</v>
      </c>
      <c r="C86" s="57">
        <f>IF(C85=Master!C84,Master!B84*((C78)-(SUM(C45,C46,C52:C55,C61:C72,C75))),0)</f>
        <v>0</v>
      </c>
      <c r="D86" s="57">
        <f>IF(D85=Master!C84,Master!B84*((D78)-(SUM(D45,D46,D52:D55,D61:D72,D75))),0)</f>
        <v>0</v>
      </c>
      <c r="E86" s="57">
        <f>IF(E85=Master!C84,Master!B84*((E78)-(SUM(E45,E46,E52:E55,E61:E72,E75))),0)</f>
        <v>0</v>
      </c>
      <c r="F86" s="57">
        <f>IF(F85=Master!C84,Master!B84*((F78)-(SUM(F45,F46,F52:F55,F61:F72,F75))),0)</f>
        <v>0</v>
      </c>
      <c r="G86" s="57">
        <f>IF(G85=Master!C84,Master!B84*((G78)-(SUM(G45,G46,G52:G55,G61:G72,G75))),0)</f>
        <v>0</v>
      </c>
      <c r="H86" s="57">
        <f>IF(H85=Master!C84,Master!B84*((H78)-(SUM(H45,H46,H52:H55,H61:H72,H75))),0)</f>
        <v>0</v>
      </c>
      <c r="I86" s="57">
        <f>IF(I85=Master!C84,Master!B84*((I78)-(SUM(I45,I46,I52:I55,I61:I72,I75))),0)</f>
        <v>0</v>
      </c>
      <c r="J86" s="57">
        <f>IF(J85=Master!C84,Master!B84*((J78)-(SUM(J45,J46,J52:J55,J61:J72,J75))),0)</f>
        <v>0</v>
      </c>
      <c r="K86" s="57">
        <f>IF(K85=Master!C84,Master!B84*((K78)-(SUM(K45,K46,K52:K55,K61:K72,K75))),0)</f>
        <v>0</v>
      </c>
      <c r="L86" s="57">
        <f>SUM(B86,D86,F86,H86,J86)</f>
        <v>0</v>
      </c>
      <c r="M86" s="57">
        <f t="shared" ref="L86:M92" si="15">SUM(C86,E86,G86,I86,K86)</f>
        <v>0</v>
      </c>
      <c r="N86" s="57">
        <f t="shared" ref="N86:N93" si="16">SUM(L86,M86)</f>
        <v>0</v>
      </c>
    </row>
    <row r="87" spans="1:255" ht="15" x14ac:dyDescent="0.2">
      <c r="A87" s="52" t="s">
        <v>70</v>
      </c>
      <c r="B87" s="57">
        <f>IF(B85=Master!C86,Master!B86*((B78)-(SUM(B45,B46,B52:B55,B61:B72,B75))),0)</f>
        <v>0</v>
      </c>
      <c r="C87" s="57">
        <f>IF(C85=Master!C86,Master!B86*((C78)-(SUM(C45,C46,C52:C55,C61:C72,C75))),0)</f>
        <v>0</v>
      </c>
      <c r="D87" s="57">
        <f>IF(D85=Master!C86,Master!B86*((D78)-(SUM(D45,D46,D52:D55,D61:D72,D75))),0)</f>
        <v>0</v>
      </c>
      <c r="E87" s="57">
        <f>IF(E85=Master!C86,Master!B86*((E78)-(SUM(E45,E46,E52:E55,E61:E72,E75))),0)</f>
        <v>0</v>
      </c>
      <c r="F87" s="57">
        <f>IF(F85=Master!C86,Master!B86*((F78)-(SUM(F45,F46,F52:F55,F61:F72,F75))),0)</f>
        <v>0</v>
      </c>
      <c r="G87" s="57">
        <f>IF(G85=Master!C86,Master!B86*((G78)-(SUM(G45,G46,G52:G55,G61:G72,G75))),0)</f>
        <v>0</v>
      </c>
      <c r="H87" s="57">
        <f>IF(H85=Master!C86,Master!B86*((H78)-(SUM(H45,H46,H52:H55,H61:H72,H75))),0)</f>
        <v>0</v>
      </c>
      <c r="I87" s="57">
        <f>IF(I85=Master!C86,Master!B86*((I78)-(SUM(I45,I46,I52:I55,I61:I72,I75))),0)</f>
        <v>0</v>
      </c>
      <c r="J87" s="57">
        <f>IF(J85=Master!C86,Master!B86*((J78)-(SUM(J45,J46,J52:J55,J61:J72,J75))),0)</f>
        <v>0</v>
      </c>
      <c r="K87" s="57">
        <f>IF(K85=Master!C86,Master!B86*((K78)-(SUM(K45,K46,K52:K55,K61:K72,K75))),0)</f>
        <v>0</v>
      </c>
      <c r="L87" s="57">
        <f t="shared" si="15"/>
        <v>0</v>
      </c>
      <c r="M87" s="57">
        <f>SUM(C87,E87,G87,I87,K87)</f>
        <v>0</v>
      </c>
      <c r="N87" s="57">
        <f t="shared" si="16"/>
        <v>0</v>
      </c>
    </row>
    <row r="88" spans="1:255" ht="15" x14ac:dyDescent="0.2">
      <c r="A88" s="52" t="s">
        <v>71</v>
      </c>
      <c r="B88" s="57">
        <f>IF(B85=Master!C87,Master!B87*((B78)-(SUM(B45,B46,B52:B55,B61:B72,B75))),0)</f>
        <v>0</v>
      </c>
      <c r="C88" s="57">
        <f>IF(C85=Master!C87,Master!B87*((C78)-(SUM(C45,C46,C52:C55,C61:C72,C75))),0)</f>
        <v>0</v>
      </c>
      <c r="D88" s="57">
        <f>IF(D85=Master!C87,Master!B87*((D78)-(SUM(D45,D46,D52:D55,D61:D72,D75))),0)</f>
        <v>0</v>
      </c>
      <c r="E88" s="57">
        <f>IF(E85=Master!C87,Master!B87*((E78)-(SUM(E45,E46,E52:E55,E61:E72,E75))),0)</f>
        <v>0</v>
      </c>
      <c r="F88" s="57">
        <f>IF(F85=Master!C87,Master!B87*((F78)-(SUM(F45,F46,F52:F55,F61:F72,F75))),0)</f>
        <v>0</v>
      </c>
      <c r="G88" s="57">
        <f>IF(G85=Master!C87,Master!B87*((G78)-(SUM(G45,G46,G52:G55,G61:G72,G75))),0)</f>
        <v>0</v>
      </c>
      <c r="H88" s="57">
        <f>IF(H85=Master!C87,Master!B87*((H78)-(SUM(H45,H46,H52:H55,H61:H72,H75))),0)</f>
        <v>0</v>
      </c>
      <c r="I88" s="57">
        <f>IF(I85=Master!C87,Master!B87*((I78)-(SUM(I45,I46,I52:I55,I61:I72,I75))),0)</f>
        <v>0</v>
      </c>
      <c r="J88" s="57">
        <f>IF(J85=Master!C87,Master!B87*((J78)-(SUM(J45,J46,J52:J55,J61:J72,J75))),0)</f>
        <v>0</v>
      </c>
      <c r="K88" s="57">
        <f>IF(K85=Master!C87,Master!B87*((K78)-(SUM(K45,K46,K52:K55,K61:K72,K75))),0)</f>
        <v>0</v>
      </c>
      <c r="L88" s="57">
        <f t="shared" si="15"/>
        <v>0</v>
      </c>
      <c r="M88" s="57">
        <f t="shared" si="15"/>
        <v>0</v>
      </c>
      <c r="N88" s="57">
        <f t="shared" si="16"/>
        <v>0</v>
      </c>
    </row>
    <row r="89" spans="1:255" ht="15" x14ac:dyDescent="0.2">
      <c r="A89" s="52" t="s">
        <v>72</v>
      </c>
      <c r="B89" s="57">
        <f>IF(B85=Master!C88,Master!B88*((B78)-(SUM(B45,B46,B52:B55,B61:B72,B75))),0)</f>
        <v>0</v>
      </c>
      <c r="C89" s="57">
        <f>IF(C85=Master!C88,Master!B88*((C78)-(SUM(C45,C46,C52:C55,C61:C72,C75))),0)</f>
        <v>0</v>
      </c>
      <c r="D89" s="57">
        <f>IF(D85=Master!C88,Master!B88*((D78)-(SUM(D45,D46,D52:D55,D61:D72,D75))),0)</f>
        <v>0</v>
      </c>
      <c r="E89" s="57">
        <f>IF(E85=Master!C88,Master!B88*((E78)-(SUM(E45,E46,E52:E55,E61:E72,E75))),0)</f>
        <v>0</v>
      </c>
      <c r="F89" s="57">
        <f>IF(F85=Master!C88,Master!B88*((F78)-(SUM(F45,F46,F52:F55,F61:F72,F75))),0)</f>
        <v>0</v>
      </c>
      <c r="G89" s="57">
        <f>IF(G85=Master!C88,Master!B88*((G78)-(SUM(G45,G46,G52:G55,G61:G72,G75))),0)</f>
        <v>0</v>
      </c>
      <c r="H89" s="57">
        <f>IF(H85=Master!C88,Master!B88*((H78)-(SUM(H45,H46,H52:H55,H61:H72,H75))),0)</f>
        <v>0</v>
      </c>
      <c r="I89" s="57">
        <f>IF(I85=Master!C88,Master!B88*((I78)-(SUM(I45,I46,I52:I55,I61:I72,I75))),0)</f>
        <v>0</v>
      </c>
      <c r="J89" s="57">
        <f>IF(J85=Master!C88,Master!B88*((J78)-(SUM(J45,J46,J52:J55,J61:J72,J75))),0)</f>
        <v>0</v>
      </c>
      <c r="K89" s="57">
        <f>IF(K85=Master!C88,Master!B88*((K78)-(SUM(K45,K46,K52:K55,K61:K72,K75))),0)</f>
        <v>0</v>
      </c>
      <c r="L89" s="57">
        <f t="shared" si="15"/>
        <v>0</v>
      </c>
      <c r="M89" s="57">
        <f t="shared" si="15"/>
        <v>0</v>
      </c>
      <c r="N89" s="57">
        <f t="shared" si="16"/>
        <v>0</v>
      </c>
    </row>
    <row r="90" spans="1:255" ht="15" x14ac:dyDescent="0.2">
      <c r="A90" s="52" t="s">
        <v>73</v>
      </c>
      <c r="B90" s="57">
        <f>IF(B85=Master!C89,Master!B89*((B78)-(SUM(B45,B46,B52:B55,B61:B72,B75))),0)</f>
        <v>0</v>
      </c>
      <c r="C90" s="57">
        <f>IF(C85=Master!C89,Master!B89*((C78)-(SUM(C45,C46,C52:C55,C61:C72,C75))),0)</f>
        <v>0</v>
      </c>
      <c r="D90" s="57">
        <f>IF(D85=Master!C89,Master!B89*((D78)-(SUM(D45,D46,D52:D55,D61:D72,D75))),0)</f>
        <v>0</v>
      </c>
      <c r="E90" s="57">
        <f>IF(E85=Master!C89,Master!B89*((E78)-(SUM(E45,E46,E52:E55,E61:E72,E75))),0)</f>
        <v>0</v>
      </c>
      <c r="F90" s="57">
        <f>IF(F85=Master!C89,Master!B89*((F78)-(SUM(F45,F46,F52:F55,F61:F72,F75))),0)</f>
        <v>0</v>
      </c>
      <c r="G90" s="57">
        <f>IF(G85=Master!C89,Master!B89*((G78)-(SUM(G45,G46,G52:G55,G61:G72,G75))),0)</f>
        <v>0</v>
      </c>
      <c r="H90" s="57">
        <f>IF(H85=Master!C89,Master!B89*((H78)-(SUM(H45,H46,H52:H55,H61:H72,H75))),0)</f>
        <v>0</v>
      </c>
      <c r="I90" s="57">
        <f>IF(I85=Master!C89,Master!B89*((I78)-(SUM(I45,I46,I52:I55,I61:I72,I75))),0)</f>
        <v>0</v>
      </c>
      <c r="J90" s="57">
        <f>IF(J85=Master!C89,Master!B89*((J78)-(SUM(J45,J46,J52:J55,J61:J72,J75))),0)</f>
        <v>0</v>
      </c>
      <c r="K90" s="57">
        <f>IF(K85=Master!C89,Master!B89*((K78)-(SUM(K45,K46,K52:K55,K61:K72,K75))),0)</f>
        <v>0</v>
      </c>
      <c r="L90" s="57">
        <f>SUM(B90,D90,F90,H90,J90)</f>
        <v>0</v>
      </c>
      <c r="M90" s="57">
        <f t="shared" si="15"/>
        <v>0</v>
      </c>
      <c r="N90" s="57">
        <f t="shared" si="16"/>
        <v>0</v>
      </c>
    </row>
    <row r="91" spans="1:255" ht="15" x14ac:dyDescent="0.2">
      <c r="A91" s="52" t="s">
        <v>63</v>
      </c>
      <c r="B91" s="57">
        <f>IF(B85=Master!C90,Master!B90*((B78)-(SUM(B45,B46,B52:B55,B61:B72,B75))),0)</f>
        <v>0</v>
      </c>
      <c r="C91" s="57">
        <f>IF(C85=Master!C90,Master!B90*((C78)-(SUM(C45,C46,C52:C55,C61:C72,C75))),0)</f>
        <v>0</v>
      </c>
      <c r="D91" s="57">
        <f>IF(D85=Master!C90,Master!B90*((D78)-(SUM(D45,D46,D52:D55,D61:D72,D75))),0)</f>
        <v>0</v>
      </c>
      <c r="E91" s="57">
        <f>IF(E85=Master!C90,Master!B90*((E78)-(SUM(E45,E46,E52:E55,E61:E72,E75))),0)</f>
        <v>0</v>
      </c>
      <c r="F91" s="57">
        <f>IF(F85=Master!C90,Master!B90*((F78)-(SUM(F45,F46,F52:F55,F61:F72,F75))),0)</f>
        <v>0</v>
      </c>
      <c r="G91" s="57">
        <f>IF(G85=Master!C90,Master!B90*((G78)-(SUM(G45,G46,G52:G55,G61:G72,G75))),0)</f>
        <v>0</v>
      </c>
      <c r="H91" s="57">
        <f>IF(H85=Master!C90,Master!B90*((H78)-(SUM(H45,H46,H52:H55,H61:H72,H75))),0)</f>
        <v>0</v>
      </c>
      <c r="I91" s="57">
        <f>IF(I85=Master!C90,Master!B90*((I78)-(SUM(I45,I46,I52:I55,I61:I72,I75))),0)</f>
        <v>0</v>
      </c>
      <c r="J91" s="57">
        <f>IF(J85=Master!C90,Master!B90*((J78)-(SUM(J45,J46,J52:J55,J61:J72,J75))),0)</f>
        <v>0</v>
      </c>
      <c r="K91" s="57">
        <f>IF(K85=Master!C90,Master!B90*((K78)-(SUM(K45,K46,K52:K55,K61:K72,K75))),0)</f>
        <v>0</v>
      </c>
      <c r="L91" s="57">
        <f t="shared" si="15"/>
        <v>0</v>
      </c>
      <c r="M91" s="57">
        <f t="shared" si="15"/>
        <v>0</v>
      </c>
      <c r="N91" s="57">
        <f t="shared" si="16"/>
        <v>0</v>
      </c>
    </row>
    <row r="92" spans="1:255" ht="15" x14ac:dyDescent="0.2">
      <c r="A92" s="52" t="s">
        <v>74</v>
      </c>
      <c r="B92" s="57">
        <f>IF(B85=Master!C91,Master!B91*((B78)-(SUM(B45,B46,B52:B55,B61:B72,B75))),0)</f>
        <v>0</v>
      </c>
      <c r="C92" s="57">
        <f>IF(C85=Master!C91,Master!B91*((C78)-(SUM(C45,C46,C52:C55,C61:C72,C75))),0)</f>
        <v>0</v>
      </c>
      <c r="D92" s="57">
        <f>IF(D85=Master!C91,Master!B91*((D78)-(SUM(D45,D46,D52:D55,D61:D72,D75))),0)</f>
        <v>0</v>
      </c>
      <c r="E92" s="57">
        <f>IF(E85=Master!C91,Master!B91*((E78)-(SUM(E45,E46,E52:E55,E61:E72,E75))),0)</f>
        <v>0</v>
      </c>
      <c r="F92" s="57">
        <f>IF(F85=Master!C91,Master!B91*((F78)-(SUM(F45,F46,F52:F55,F61:F72,F75))),0)</f>
        <v>0</v>
      </c>
      <c r="G92" s="57">
        <f>IF(G85=Master!C91,Master!B91*((G78)-(SUM(G45,G46,G52:G55,G61:G72,G75))),0)</f>
        <v>0</v>
      </c>
      <c r="H92" s="57">
        <f>IF(H85=Master!C91,Master!B91*((H78)-(SUM(H45,H46,H52:H55,H61:H72,H75))),0)</f>
        <v>0</v>
      </c>
      <c r="I92" s="57">
        <f>IF(I85=Master!C91,Master!B91*((I78)-(SUM(I45,I46,I52:I55,I61:I72,I75))),0)</f>
        <v>0</v>
      </c>
      <c r="J92" s="57">
        <f>IF(J85=Master!C91,Master!B91*((J78)-(SUM(J45,J46,J52:J55,J61:J72,J75))),0)</f>
        <v>0</v>
      </c>
      <c r="K92" s="57">
        <f>IF(K85=Master!C91,Master!B91*((K78)-(SUM(K45,K46,K52:K55,K61:K72,K75))),0)</f>
        <v>0</v>
      </c>
      <c r="L92" s="57">
        <f>SUM(B92,D92,F92,H92,J92)</f>
        <v>0</v>
      </c>
      <c r="M92" s="57">
        <f t="shared" si="15"/>
        <v>0</v>
      </c>
      <c r="N92" s="57">
        <f t="shared" si="16"/>
        <v>0</v>
      </c>
    </row>
    <row r="93" spans="1:255" ht="15" x14ac:dyDescent="0.2">
      <c r="A93" s="52" t="s">
        <v>75</v>
      </c>
      <c r="B93" s="57">
        <f>IF(B85=Master!C92,Master!B92*((B78)-(SUM(B45,B46,B52:B55,B61:B72,B75))),0)</f>
        <v>0</v>
      </c>
      <c r="C93" s="57">
        <f>IF(C85=Master!C92,Master!B92*((C78)-(SUM(C45,C46,C52:C55,C61:C72,C75))),0)</f>
        <v>0</v>
      </c>
      <c r="D93" s="57">
        <f>IF(D85=Master!C92,Master!B92*((D78)-(SUM(D45,D46,D52:D55,D61:D72,D75))),0)</f>
        <v>0</v>
      </c>
      <c r="E93" s="57">
        <f>IF(E85=Master!C92,Master!B92*((E78)-(SUM(E45,E46,E52:E55,E61:E72,E75))),0)</f>
        <v>0</v>
      </c>
      <c r="F93" s="57">
        <f>IF(F85=Master!C92,Master!B92*((F78)-(SUM(F45,F46,F52:F55,F61:F72,F75))),0)</f>
        <v>0</v>
      </c>
      <c r="G93" s="57">
        <f>IF(G85=Master!C92,Master!B92*((G78)-(SUM(G45,G46,G52:G55,G61:G72,G75))),0)</f>
        <v>0</v>
      </c>
      <c r="H93" s="57">
        <f>IF(H85=Master!C92,Master!B92*((H78)-(SUM(H45,H46,H52:H55,H61:H72,H75))),0)</f>
        <v>0</v>
      </c>
      <c r="I93" s="57">
        <f>IF(I85=Master!C92,Master!B92*((I78)-(SUM(I45,I46,I52:I55,I61:I72,I75))),0)</f>
        <v>0</v>
      </c>
      <c r="J93" s="57">
        <f>IF(J85=Master!C92,Master!B92*((J78)-(SUM(J45,J46,J52:J55,J61:J72,J75))),0)</f>
        <v>0</v>
      </c>
      <c r="K93" s="57">
        <f>IF(K85=Master!C92,Master!B92*((K78)-(SUM(K45,K46,K52:K55,K61:K72,K75))),0)</f>
        <v>0</v>
      </c>
      <c r="L93" s="57">
        <f>SUM(B93,D93,F93,H93,J93)</f>
        <v>0</v>
      </c>
      <c r="M93" s="57">
        <f>SUM(C93,E93,G93,I93,K93)</f>
        <v>0</v>
      </c>
      <c r="N93" s="57">
        <f t="shared" si="16"/>
        <v>0</v>
      </c>
    </row>
    <row r="94" spans="1:255" ht="15" x14ac:dyDescent="0.2">
      <c r="A94" s="28" t="s">
        <v>26</v>
      </c>
      <c r="B94" s="66">
        <f>IF(OR((B85=Master!C84),(B85=Master!C87),(B85=Master!C88),(B85=Master!C89),(B85=Master!C90),(B85=Master!C91),(B85=Master!C92),(B85=Master!C85),(B85=Master!C86)),0,(B85/100)*((B78)-(SUM(B45:B46,B52:B55,B61:B72,B75))))</f>
        <v>0</v>
      </c>
      <c r="C94" s="57"/>
      <c r="D94" s="66">
        <f>IF(OR((D85=Master!C84),(D85=Master!C87),(D85=Master!C88),(D85=Master!C89),(D85=Master!C90),(D85=Master!C91),(D85=Master!C92),(D85=Master!C85),(D85=Master!C86)),0,(D85/100)*((D78)-(SUM(D45:D46,D52:D55,D61:D72,D75))))</f>
        <v>0</v>
      </c>
      <c r="E94" s="57"/>
      <c r="F94" s="66">
        <f>IF(OR((F85=Master!C84),(F85=Master!C87),(F85=Master!C88),(F85=Master!C89),(F85=Master!C90),(F85=Master!C91),(F85=Master!C92),(F85=Master!C85),(F85=Master!C86)),0,(F85/100)*((F78)-(SUM(F45:F46,F52:F55,F61:F72,F75))))</f>
        <v>0</v>
      </c>
      <c r="G94" s="57"/>
      <c r="H94" s="66">
        <f>IF(OR((H85=Master!C84),(H85=Master!C87),(H85=Master!C88),(H85=Master!C89),(H85=Master!C90),(H85=Master!C91),(H85=Master!C92),(H85=Master!C85),(H85=Master!C86)),0,(H85/100)*((H78)-(SUM(H45:H46,H52:H55,H61:H72,H75))))</f>
        <v>0</v>
      </c>
      <c r="I94" s="57"/>
      <c r="J94" s="66">
        <f>IF(OR((J85=Master!C84),(J85=Master!C87),(J85=Master!C88),(J85=Master!C89),(J85=Master!C90),(J85=Master!C91),(J85=Master!C92),(J85=Master!C85),(J85=Master!C86)),0,(J85/100)*((J78)-(SUM(J45:J46,J52:J55,J61:J72,J75))))</f>
        <v>0</v>
      </c>
      <c r="K94" s="57"/>
      <c r="L94" s="57">
        <f>SUM(B94,D94,F94,H94,J94)</f>
        <v>0</v>
      </c>
      <c r="M94" s="57">
        <f>SUM(C94,E94,G94,I94,K94)</f>
        <v>0</v>
      </c>
      <c r="N94" s="57">
        <f>SUM(L94,M94)</f>
        <v>0</v>
      </c>
    </row>
    <row r="95" spans="1:255" ht="15" x14ac:dyDescent="0.2">
      <c r="A95" s="28" t="s">
        <v>61</v>
      </c>
      <c r="B95" s="57"/>
      <c r="C95" s="57">
        <f>((B78-SUM(B45,B46,B52,B53,B54,B55,B62,B64,B66,B68,B70,B72,B75))*(B84/100)-B97)</f>
        <v>0</v>
      </c>
      <c r="D95" s="57"/>
      <c r="E95" s="57">
        <f>((D78-SUM(D45,D46,D52,D53,D54,D55,D62,D64,D66,D68,D70,D72,D75))*(D84/100)-D97)</f>
        <v>0</v>
      </c>
      <c r="F95" s="57"/>
      <c r="G95" s="57">
        <f>((F78-SUM(F45,F46,F52,F53,F54,F55,F62,F64,F66,F68,F70,F72,F75))*(F84/100)-F97)</f>
        <v>0</v>
      </c>
      <c r="H95" s="57"/>
      <c r="I95" s="57">
        <f>((H78-SUM(H45,H46,H52,H53,H54,H55,H62,H64,H66,H68,H70,H72,H75))*(H84/100)-H97)</f>
        <v>0</v>
      </c>
      <c r="J95" s="57"/>
      <c r="K95" s="57">
        <f>((J78-SUM(J45,J46,J52,J53,J54,J55,J62,J64,J66,J68,J70,J72,J75))*(J84/100)-J97)</f>
        <v>0</v>
      </c>
      <c r="L95" s="57"/>
      <c r="M95" s="57">
        <f>SUM(C95,E95,G95,I95,K95)</f>
        <v>0</v>
      </c>
      <c r="N95" s="57">
        <f>SUM(L95,M95)</f>
        <v>0</v>
      </c>
    </row>
    <row r="96" spans="1:255" ht="15" x14ac:dyDescent="0.2">
      <c r="A96" s="28" t="s">
        <v>103</v>
      </c>
      <c r="B96" s="57">
        <f>B85/100*(B61+B63+B65+B67+B69+B71)</f>
        <v>0</v>
      </c>
      <c r="C96" s="57"/>
      <c r="D96" s="57">
        <f>D85/100*(D61+D63+D65+D67+D69+D71)</f>
        <v>0</v>
      </c>
      <c r="E96" s="57"/>
      <c r="F96" s="57">
        <f>F85/100*(F61+F63+F65+F67+F69+F71)</f>
        <v>0</v>
      </c>
      <c r="G96" s="57"/>
      <c r="H96" s="57">
        <f>H85/100*(H61+H63+H65+H67+H69+H71)</f>
        <v>0</v>
      </c>
      <c r="I96" s="57"/>
      <c r="J96" s="57">
        <f>J85/100*(J61+J63+J65+J67+J69+J71)</f>
        <v>0</v>
      </c>
      <c r="K96" s="57"/>
      <c r="L96" s="57">
        <f>SUM(B96,D96,F96,H96,J96)</f>
        <v>0</v>
      </c>
      <c r="M96" s="57"/>
      <c r="N96" s="57">
        <f>L96</f>
        <v>0</v>
      </c>
    </row>
    <row r="97" spans="1:14" ht="15.75" x14ac:dyDescent="0.25">
      <c r="A97" s="47" t="s">
        <v>29</v>
      </c>
      <c r="B97" s="58">
        <f t="shared" ref="B97:K97" si="17">SUM(B86:B96)</f>
        <v>0</v>
      </c>
      <c r="C97" s="58">
        <f t="shared" si="17"/>
        <v>0</v>
      </c>
      <c r="D97" s="58">
        <f t="shared" si="17"/>
        <v>0</v>
      </c>
      <c r="E97" s="58">
        <f t="shared" si="17"/>
        <v>0</v>
      </c>
      <c r="F97" s="58">
        <f t="shared" si="17"/>
        <v>0</v>
      </c>
      <c r="G97" s="58">
        <f t="shared" si="17"/>
        <v>0</v>
      </c>
      <c r="H97" s="58">
        <f t="shared" si="17"/>
        <v>0</v>
      </c>
      <c r="I97" s="58">
        <f t="shared" si="17"/>
        <v>0</v>
      </c>
      <c r="J97" s="58">
        <f t="shared" si="17"/>
        <v>0</v>
      </c>
      <c r="K97" s="58">
        <f t="shared" si="17"/>
        <v>0</v>
      </c>
      <c r="L97" s="58">
        <f>SUM(B97,D97,F97,H97,J97)</f>
        <v>0</v>
      </c>
      <c r="M97" s="58">
        <f>SUM(C97,E97,G97,I97,K97)</f>
        <v>0</v>
      </c>
      <c r="N97" s="58">
        <f>SUM(L97,M97)</f>
        <v>0</v>
      </c>
    </row>
    <row r="98" spans="1:14" ht="15" x14ac:dyDescent="0.2">
      <c r="A98" s="2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36"/>
      <c r="N98" s="36"/>
    </row>
    <row r="99" spans="1:14" ht="15.75" x14ac:dyDescent="0.25">
      <c r="A99" s="47" t="s">
        <v>30</v>
      </c>
      <c r="B99" s="58">
        <f t="shared" ref="B99:K99" si="18">SUM(B78,B97)</f>
        <v>0</v>
      </c>
      <c r="C99" s="58">
        <f t="shared" si="18"/>
        <v>0</v>
      </c>
      <c r="D99" s="58">
        <f t="shared" si="18"/>
        <v>0</v>
      </c>
      <c r="E99" s="58">
        <f t="shared" si="18"/>
        <v>0</v>
      </c>
      <c r="F99" s="58">
        <f t="shared" si="18"/>
        <v>0</v>
      </c>
      <c r="G99" s="58">
        <f t="shared" si="18"/>
        <v>0</v>
      </c>
      <c r="H99" s="58">
        <f t="shared" si="18"/>
        <v>0</v>
      </c>
      <c r="I99" s="58">
        <f t="shared" si="18"/>
        <v>0</v>
      </c>
      <c r="J99" s="58">
        <f t="shared" si="18"/>
        <v>0</v>
      </c>
      <c r="K99" s="58">
        <f t="shared" si="18"/>
        <v>0</v>
      </c>
      <c r="L99" s="58">
        <f>SUM(B99,D99,F99,H99,J99)</f>
        <v>0</v>
      </c>
      <c r="M99" s="58">
        <f>SUM(C99,E99,G99,I99,K99)</f>
        <v>0</v>
      </c>
      <c r="N99" s="58">
        <f>SUM(L99,M99)</f>
        <v>0</v>
      </c>
    </row>
    <row r="100" spans="1:14" x14ac:dyDescent="0.2">
      <c r="A100" s="28" t="s">
        <v>31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39"/>
      <c r="N100" s="39"/>
    </row>
    <row r="101" spans="1:14" x14ac:dyDescent="0.2">
      <c r="A101" s="28" t="s">
        <v>32</v>
      </c>
      <c r="B101" s="45"/>
      <c r="C101" s="67"/>
      <c r="D101" s="45"/>
      <c r="E101" s="67"/>
      <c r="F101" s="45"/>
      <c r="G101" s="67"/>
      <c r="H101" s="45"/>
      <c r="I101" s="67"/>
      <c r="J101" s="45"/>
      <c r="K101" s="67"/>
      <c r="L101" s="45"/>
      <c r="M101" s="45"/>
      <c r="N101" s="39"/>
    </row>
    <row r="102" spans="1:14" ht="15" x14ac:dyDescent="0.2">
      <c r="A102" s="71" t="s">
        <v>33</v>
      </c>
      <c r="B102" s="33"/>
      <c r="C102" s="68">
        <v>0</v>
      </c>
      <c r="D102" s="38"/>
      <c r="E102" s="68">
        <v>0</v>
      </c>
      <c r="F102" s="38"/>
      <c r="G102" s="68">
        <v>0</v>
      </c>
      <c r="H102" s="38"/>
      <c r="I102" s="68">
        <v>0</v>
      </c>
      <c r="J102" s="38"/>
      <c r="K102" s="68">
        <v>0</v>
      </c>
      <c r="L102" s="38"/>
      <c r="M102" s="57">
        <f>SUM(C102,E102,G102,I102,K102)</f>
        <v>0</v>
      </c>
      <c r="N102" s="57">
        <f>M102</f>
        <v>0</v>
      </c>
    </row>
    <row r="103" spans="1:14" ht="15" customHeight="1" x14ac:dyDescent="0.2">
      <c r="A103" s="71" t="s">
        <v>33</v>
      </c>
      <c r="B103" s="38"/>
      <c r="C103" s="68">
        <v>0</v>
      </c>
      <c r="D103" s="38"/>
      <c r="E103" s="68">
        <v>0</v>
      </c>
      <c r="F103" s="38"/>
      <c r="G103" s="68">
        <v>0</v>
      </c>
      <c r="H103" s="38"/>
      <c r="I103" s="68">
        <v>0</v>
      </c>
      <c r="J103" s="38"/>
      <c r="K103" s="68">
        <v>0</v>
      </c>
      <c r="L103" s="38"/>
      <c r="M103" s="57">
        <f>SUM(C103,E103,G103,I103,K103)</f>
        <v>0</v>
      </c>
      <c r="N103" s="57">
        <f>M103</f>
        <v>0</v>
      </c>
    </row>
    <row r="104" spans="1:14" ht="15" customHeight="1" x14ac:dyDescent="0.2">
      <c r="A104" s="71" t="s">
        <v>33</v>
      </c>
      <c r="B104" s="38"/>
      <c r="C104" s="68">
        <v>0</v>
      </c>
      <c r="D104" s="38"/>
      <c r="E104" s="68">
        <v>0</v>
      </c>
      <c r="F104" s="38"/>
      <c r="G104" s="68">
        <v>0</v>
      </c>
      <c r="H104" s="38"/>
      <c r="I104" s="68">
        <v>0</v>
      </c>
      <c r="J104" s="38"/>
      <c r="K104" s="68">
        <v>0</v>
      </c>
      <c r="L104" s="38"/>
      <c r="M104" s="57">
        <f>SUM(C104,E104,G104,I104,K104)</f>
        <v>0</v>
      </c>
      <c r="N104" s="57">
        <f>M104</f>
        <v>0</v>
      </c>
    </row>
    <row r="105" spans="1:14" x14ac:dyDescent="0.2">
      <c r="A105" s="28"/>
      <c r="B105" s="38"/>
      <c r="C105" s="63"/>
      <c r="D105" s="38"/>
      <c r="E105" s="63"/>
      <c r="F105" s="38"/>
      <c r="G105" s="63"/>
      <c r="H105" s="38"/>
      <c r="I105" s="38"/>
      <c r="J105" s="38"/>
      <c r="K105" s="63"/>
      <c r="L105" s="38"/>
      <c r="M105" s="39"/>
      <c r="N105" s="39"/>
    </row>
    <row r="106" spans="1:14" ht="15.75" x14ac:dyDescent="0.25">
      <c r="A106" s="47" t="s">
        <v>34</v>
      </c>
      <c r="B106" s="58">
        <f>SUM(B99:B105)</f>
        <v>0</v>
      </c>
      <c r="C106" s="58">
        <f t="shared" ref="C106:L106" si="19">SUM(C99:C105)</f>
        <v>0</v>
      </c>
      <c r="D106" s="58">
        <f t="shared" si="19"/>
        <v>0</v>
      </c>
      <c r="E106" s="58">
        <f t="shared" si="19"/>
        <v>0</v>
      </c>
      <c r="F106" s="58">
        <f t="shared" si="19"/>
        <v>0</v>
      </c>
      <c r="G106" s="58">
        <f t="shared" si="19"/>
        <v>0</v>
      </c>
      <c r="H106" s="58">
        <f t="shared" si="19"/>
        <v>0</v>
      </c>
      <c r="I106" s="58">
        <f t="shared" si="19"/>
        <v>0</v>
      </c>
      <c r="J106" s="58">
        <f t="shared" si="19"/>
        <v>0</v>
      </c>
      <c r="K106" s="58">
        <f t="shared" si="19"/>
        <v>0</v>
      </c>
      <c r="L106" s="58">
        <f t="shared" si="19"/>
        <v>0</v>
      </c>
      <c r="M106" s="58">
        <f>SUM(C106,E106,G106,I106,K106)</f>
        <v>0</v>
      </c>
      <c r="N106" s="58">
        <f>SUM(L106,M106)</f>
        <v>0</v>
      </c>
    </row>
    <row r="107" spans="1:14" s="75" customFormat="1" x14ac:dyDescent="0.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4" s="75" customFormat="1" x14ac:dyDescent="0.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4" s="75" customFormat="1" x14ac:dyDescent="0.2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1:14" s="75" customFormat="1" x14ac:dyDescent="0.2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1:14" s="75" customFormat="1" x14ac:dyDescent="0.2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4" s="75" customFormat="1" x14ac:dyDescent="0.2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2:12" s="75" customFormat="1" x14ac:dyDescent="0.2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2:12" s="75" customFormat="1" x14ac:dyDescent="0.2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</sheetData>
  <sheetProtection algorithmName="SHA-512" hashValue="fjcTVjlTaNu1nY8QqX0W6lN9rp30znrPNlTFMBX0J1+MIyf/m1YLIFwlD7tb3et2uHl0LqbBCuV2mUjiEzX4ZA==" saltValue="aaJnOg4Gs+ugbkUnVSp9rQ==" spinCount="100000" sheet="1" selectLockedCells="1"/>
  <conditionalFormatting sqref="A1:A86">
    <cfRule type="expression" dxfId="18" priority="1" stopIfTrue="1">
      <formula>CELL("Protect", A1)</formula>
    </cfRule>
  </conditionalFormatting>
  <conditionalFormatting sqref="A87:N106">
    <cfRule type="expression" dxfId="17" priority="2" stopIfTrue="1">
      <formula>CELL("Protect", A87)</formula>
    </cfRule>
  </conditionalFormatting>
  <conditionalFormatting sqref="B1:N49">
    <cfRule type="expression" dxfId="16" priority="1058" stopIfTrue="1">
      <formula>CELL("Protect", B1)</formula>
    </cfRule>
  </conditionalFormatting>
  <conditionalFormatting sqref="B51:N55">
    <cfRule type="expression" dxfId="15" priority="1057" stopIfTrue="1">
      <formula xml:space="preserve"> CELL("Protect",#REF!)</formula>
    </cfRule>
  </conditionalFormatting>
  <conditionalFormatting sqref="B56:N86">
    <cfRule type="expression" dxfId="14" priority="606" stopIfTrue="1">
      <formula>CELL("Protect", B56)</formula>
    </cfRule>
  </conditionalFormatting>
  <conditionalFormatting sqref="C69 E69 G69 I69 K69">
    <cfRule type="expression" dxfId="13" priority="1226" stopIfTrue="1">
      <formula>CELL("Protect", C69)</formula>
    </cfRule>
  </conditionalFormatting>
  <hyperlinks>
    <hyperlink ref="A20" r:id="rId1" display="  Graduate Student(s)(7.5%) Ph.D. GRA " xr:uid="{BE1099A3-6C1D-4327-A9E9-F59DF99909D7}"/>
    <hyperlink ref="A19" r:id="rId2" display="  Graduate Student(s)(7.5%) M.S. GRA " xr:uid="{DF437F1F-7288-4D3E-8D0A-4823D6790A22}"/>
  </hyperlinks>
  <printOptions gridLines="1"/>
  <pageMargins left="0.56000000000000005" right="0.55000000000000004" top="0.31" bottom="0.24" header="0.17" footer="0.17"/>
  <pageSetup scale="35" orientation="landscape" horizontalDpi="4294967292" r:id="rId3"/>
  <headerFooter alignWithMargins="0">
    <oddHeader>&amp;L&amp;"System,Bold"&amp;12Budget Estimate</oddHeader>
    <oddFooter>&amp;C&amp;A&amp;R&amp;F       &amp;D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2060"/>
    <pageSetUpPr fitToPage="1"/>
  </sheetPr>
  <dimension ref="A1:IU114"/>
  <sheetViews>
    <sheetView zoomScale="90" zoomScaleNormal="90" workbookViewId="0">
      <pane xSplit="1" ySplit="7" topLeftCell="B77" activePane="bottomRight" state="frozen"/>
      <selection activeCell="B9" sqref="B9"/>
      <selection pane="topRight" activeCell="B9" sqref="B9"/>
      <selection pane="bottomLeft" activeCell="B9" sqref="B9"/>
      <selection pane="bottomRight" activeCell="A102" sqref="A102"/>
    </sheetView>
  </sheetViews>
  <sheetFormatPr defaultColWidth="9.28515625" defaultRowHeight="12.75" x14ac:dyDescent="0.2"/>
  <cols>
    <col min="1" max="1" width="89.28515625" style="30" customWidth="1"/>
    <col min="2" max="11" width="13.28515625" style="46" customWidth="1"/>
    <col min="12" max="12" width="16.42578125" style="46" customWidth="1"/>
    <col min="13" max="13" width="13.28515625" style="30" customWidth="1"/>
    <col min="14" max="14" width="15.28515625" style="30" customWidth="1"/>
    <col min="15" max="16384" width="9.28515625" style="30"/>
  </cols>
  <sheetData>
    <row r="1" spans="1:14" x14ac:dyDescent="0.2">
      <c r="A1" s="47" t="s">
        <v>41</v>
      </c>
    </row>
    <row r="2" spans="1:14" x14ac:dyDescent="0.2">
      <c r="A2" s="72" t="s">
        <v>40</v>
      </c>
      <c r="B2" s="31" t="s">
        <v>0</v>
      </c>
      <c r="C2" s="31" t="s">
        <v>1</v>
      </c>
      <c r="D2" s="31" t="s">
        <v>0</v>
      </c>
      <c r="E2" s="31" t="s">
        <v>1</v>
      </c>
      <c r="F2" s="31" t="s">
        <v>0</v>
      </c>
      <c r="G2" s="31" t="s">
        <v>1</v>
      </c>
      <c r="H2" s="31" t="s">
        <v>0</v>
      </c>
      <c r="I2" s="31" t="s">
        <v>1</v>
      </c>
      <c r="J2" s="31" t="s">
        <v>0</v>
      </c>
      <c r="K2" s="31" t="s">
        <v>1</v>
      </c>
      <c r="L2" s="31" t="s">
        <v>2</v>
      </c>
      <c r="M2" s="31" t="s">
        <v>2</v>
      </c>
      <c r="N2" s="31" t="s">
        <v>2</v>
      </c>
    </row>
    <row r="3" spans="1:14" x14ac:dyDescent="0.2">
      <c r="A3" s="72" t="s">
        <v>3</v>
      </c>
      <c r="B3" s="31" t="s">
        <v>4</v>
      </c>
      <c r="C3" s="31" t="s">
        <v>5</v>
      </c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1" t="s">
        <v>5</v>
      </c>
      <c r="J3" s="31" t="s">
        <v>4</v>
      </c>
      <c r="K3" s="31" t="s">
        <v>5</v>
      </c>
      <c r="L3" s="31" t="s">
        <v>0</v>
      </c>
      <c r="M3" s="31" t="s">
        <v>1</v>
      </c>
      <c r="N3" s="31" t="s">
        <v>6</v>
      </c>
    </row>
    <row r="4" spans="1:14" ht="15" customHeight="1" x14ac:dyDescent="0.2">
      <c r="A4" s="72" t="s">
        <v>36</v>
      </c>
      <c r="B4" s="55" t="s">
        <v>7</v>
      </c>
      <c r="C4" s="55" t="s">
        <v>7</v>
      </c>
      <c r="D4" s="55" t="s">
        <v>8</v>
      </c>
      <c r="E4" s="55" t="s">
        <v>8</v>
      </c>
      <c r="F4" s="55" t="s">
        <v>9</v>
      </c>
      <c r="G4" s="55" t="s">
        <v>9</v>
      </c>
      <c r="H4" s="55" t="s">
        <v>10</v>
      </c>
      <c r="I4" s="55" t="s">
        <v>10</v>
      </c>
      <c r="J4" s="55" t="s">
        <v>11</v>
      </c>
      <c r="K4" s="55" t="s">
        <v>11</v>
      </c>
      <c r="L4" s="55" t="s">
        <v>4</v>
      </c>
      <c r="M4" s="55" t="s">
        <v>5</v>
      </c>
      <c r="N4" s="55" t="s">
        <v>12</v>
      </c>
    </row>
    <row r="5" spans="1:14" ht="14.25" customHeight="1" x14ac:dyDescent="0.2">
      <c r="A5" s="72" t="s">
        <v>13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4.25" customHeight="1" x14ac:dyDescent="0.2">
      <c r="A6" s="72" t="s">
        <v>37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14.25" customHeight="1" x14ac:dyDescent="0.2">
      <c r="A7" s="72" t="s">
        <v>38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x14ac:dyDescent="0.2">
      <c r="A8" s="47" t="s">
        <v>14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4" ht="15" x14ac:dyDescent="0.2">
      <c r="A9" s="111" t="s">
        <v>93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7">
        <f t="shared" ref="L9:M31" si="0">SUM(B9,D9,F9,H9,J9)</f>
        <v>0</v>
      </c>
      <c r="M9" s="57">
        <f t="shared" si="0"/>
        <v>0</v>
      </c>
      <c r="N9" s="57">
        <f t="shared" ref="N9:N33" si="1">SUM(L9,M9)</f>
        <v>0</v>
      </c>
    </row>
    <row r="10" spans="1:14" ht="15" x14ac:dyDescent="0.2">
      <c r="A10" s="111" t="s">
        <v>94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7">
        <f t="shared" si="0"/>
        <v>0</v>
      </c>
      <c r="M10" s="57">
        <f t="shared" si="0"/>
        <v>0</v>
      </c>
      <c r="N10" s="57">
        <f t="shared" si="1"/>
        <v>0</v>
      </c>
    </row>
    <row r="11" spans="1:14" ht="15" x14ac:dyDescent="0.2">
      <c r="A11" s="111" t="s">
        <v>93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7">
        <f t="shared" si="0"/>
        <v>0</v>
      </c>
      <c r="M11" s="57">
        <f t="shared" si="0"/>
        <v>0</v>
      </c>
      <c r="N11" s="57">
        <f t="shared" si="1"/>
        <v>0</v>
      </c>
    </row>
    <row r="12" spans="1:14" ht="15" x14ac:dyDescent="0.2">
      <c r="A12" s="111" t="s">
        <v>94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7">
        <f t="shared" si="0"/>
        <v>0</v>
      </c>
      <c r="M12" s="57">
        <f t="shared" si="0"/>
        <v>0</v>
      </c>
      <c r="N12" s="57">
        <f t="shared" si="1"/>
        <v>0</v>
      </c>
    </row>
    <row r="13" spans="1:14" ht="15" x14ac:dyDescent="0.2">
      <c r="A13" s="111" t="s">
        <v>93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7">
        <f t="shared" si="0"/>
        <v>0</v>
      </c>
      <c r="M13" s="57">
        <f t="shared" si="0"/>
        <v>0</v>
      </c>
      <c r="N13" s="57">
        <f t="shared" si="1"/>
        <v>0</v>
      </c>
    </row>
    <row r="14" spans="1:14" ht="15" x14ac:dyDescent="0.2">
      <c r="A14" s="111" t="s">
        <v>94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7">
        <f t="shared" si="0"/>
        <v>0</v>
      </c>
      <c r="M14" s="57">
        <f t="shared" si="0"/>
        <v>0</v>
      </c>
      <c r="N14" s="57">
        <f t="shared" si="1"/>
        <v>0</v>
      </c>
    </row>
    <row r="15" spans="1:14" ht="15" x14ac:dyDescent="0.2">
      <c r="A15" s="111" t="s">
        <v>93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7">
        <f t="shared" si="0"/>
        <v>0</v>
      </c>
      <c r="M15" s="57">
        <f t="shared" si="0"/>
        <v>0</v>
      </c>
      <c r="N15" s="57">
        <f t="shared" si="1"/>
        <v>0</v>
      </c>
    </row>
    <row r="16" spans="1:14" ht="15" x14ac:dyDescent="0.2">
      <c r="A16" s="111" t="s">
        <v>94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7">
        <f t="shared" si="0"/>
        <v>0</v>
      </c>
      <c r="M16" s="57">
        <f t="shared" si="0"/>
        <v>0</v>
      </c>
      <c r="N16" s="57">
        <f t="shared" si="1"/>
        <v>0</v>
      </c>
    </row>
    <row r="17" spans="1:14" ht="15" x14ac:dyDescent="0.2">
      <c r="A17" s="111" t="s">
        <v>93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7">
        <f>SUM(B17,D17,F17,H17,J17)</f>
        <v>0</v>
      </c>
      <c r="M17" s="57">
        <f>SUM(C17,E17,G17,I17,K17)</f>
        <v>0</v>
      </c>
      <c r="N17" s="57">
        <f>SUM(L17,M17)</f>
        <v>0</v>
      </c>
    </row>
    <row r="18" spans="1:14" ht="15" x14ac:dyDescent="0.2">
      <c r="A18" s="111" t="s">
        <v>94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7">
        <f>SUM(B18,D18,F18,H18,J18)</f>
        <v>0</v>
      </c>
      <c r="M18" s="57">
        <f>SUM(C18,E18,G18,I18,K18)</f>
        <v>0</v>
      </c>
      <c r="N18" s="57">
        <f>SUM(L18,M18)</f>
        <v>0</v>
      </c>
    </row>
    <row r="19" spans="1:14" ht="15" x14ac:dyDescent="0.2">
      <c r="A19" s="71" t="s">
        <v>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7">
        <f t="shared" si="0"/>
        <v>0</v>
      </c>
      <c r="M19" s="57">
        <f t="shared" si="0"/>
        <v>0</v>
      </c>
      <c r="N19" s="57">
        <f t="shared" si="1"/>
        <v>0</v>
      </c>
    </row>
    <row r="20" spans="1:14" ht="15" x14ac:dyDescent="0.2">
      <c r="A20" s="71" t="s">
        <v>97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7">
        <f t="shared" si="0"/>
        <v>0</v>
      </c>
      <c r="M20" s="57">
        <f t="shared" si="0"/>
        <v>0</v>
      </c>
      <c r="N20" s="57">
        <f t="shared" si="1"/>
        <v>0</v>
      </c>
    </row>
    <row r="21" spans="1:14" ht="15" x14ac:dyDescent="0.2">
      <c r="A21" s="75" t="s">
        <v>92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7">
        <f t="shared" si="0"/>
        <v>0</v>
      </c>
      <c r="M21" s="57">
        <f t="shared" si="0"/>
        <v>0</v>
      </c>
      <c r="N21" s="57">
        <f t="shared" si="1"/>
        <v>0</v>
      </c>
    </row>
    <row r="22" spans="1:14" ht="15" x14ac:dyDescent="0.2">
      <c r="A22" s="75" t="s">
        <v>92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7">
        <f t="shared" si="0"/>
        <v>0</v>
      </c>
      <c r="M22" s="57">
        <f t="shared" si="0"/>
        <v>0</v>
      </c>
      <c r="N22" s="57">
        <f t="shared" si="1"/>
        <v>0</v>
      </c>
    </row>
    <row r="23" spans="1:14" ht="15" x14ac:dyDescent="0.2">
      <c r="A23" s="75" t="s">
        <v>92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7">
        <f t="shared" si="0"/>
        <v>0</v>
      </c>
      <c r="M23" s="57">
        <f t="shared" si="0"/>
        <v>0</v>
      </c>
      <c r="N23" s="57">
        <f t="shared" si="1"/>
        <v>0</v>
      </c>
    </row>
    <row r="24" spans="1:14" ht="15" x14ac:dyDescent="0.2">
      <c r="A24" s="75" t="s">
        <v>92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7">
        <f t="shared" si="0"/>
        <v>0</v>
      </c>
      <c r="M24" s="57">
        <f t="shared" si="0"/>
        <v>0</v>
      </c>
      <c r="N24" s="57">
        <f t="shared" si="1"/>
        <v>0</v>
      </c>
    </row>
    <row r="25" spans="1:14" ht="15" x14ac:dyDescent="0.2">
      <c r="A25" s="75" t="s">
        <v>92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7">
        <f t="shared" si="0"/>
        <v>0</v>
      </c>
      <c r="M25" s="57">
        <f t="shared" si="0"/>
        <v>0</v>
      </c>
      <c r="N25" s="57">
        <f t="shared" si="1"/>
        <v>0</v>
      </c>
    </row>
    <row r="26" spans="1:14" ht="15" x14ac:dyDescent="0.2">
      <c r="A26" s="75" t="s">
        <v>92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7">
        <f t="shared" si="0"/>
        <v>0</v>
      </c>
      <c r="M26" s="57">
        <f t="shared" si="0"/>
        <v>0</v>
      </c>
      <c r="N26" s="57">
        <f t="shared" si="1"/>
        <v>0</v>
      </c>
    </row>
    <row r="27" spans="1:14" ht="15" x14ac:dyDescent="0.2">
      <c r="A27" s="75" t="s">
        <v>92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7">
        <f t="shared" si="0"/>
        <v>0</v>
      </c>
      <c r="M27" s="57">
        <f t="shared" si="0"/>
        <v>0</v>
      </c>
      <c r="N27" s="57">
        <f t="shared" si="1"/>
        <v>0</v>
      </c>
    </row>
    <row r="28" spans="1:14" ht="15" x14ac:dyDescent="0.2">
      <c r="A28" s="75" t="s">
        <v>92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7">
        <f t="shared" si="0"/>
        <v>0</v>
      </c>
      <c r="M28" s="57">
        <f t="shared" si="0"/>
        <v>0</v>
      </c>
      <c r="N28" s="57">
        <f t="shared" si="1"/>
        <v>0</v>
      </c>
    </row>
    <row r="29" spans="1:14" ht="15" x14ac:dyDescent="0.2">
      <c r="A29" s="75" t="s">
        <v>92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7">
        <f t="shared" si="0"/>
        <v>0</v>
      </c>
      <c r="M29" s="57">
        <f t="shared" si="0"/>
        <v>0</v>
      </c>
      <c r="N29" s="57">
        <f t="shared" si="1"/>
        <v>0</v>
      </c>
    </row>
    <row r="30" spans="1:14" ht="15" x14ac:dyDescent="0.2">
      <c r="A30" s="75" t="s">
        <v>92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7">
        <f t="shared" si="0"/>
        <v>0</v>
      </c>
      <c r="M30" s="57">
        <f t="shared" si="0"/>
        <v>0</v>
      </c>
      <c r="N30" s="57">
        <f t="shared" si="1"/>
        <v>0</v>
      </c>
    </row>
    <row r="31" spans="1:14" ht="15" x14ac:dyDescent="0.2">
      <c r="A31" s="75" t="s">
        <v>95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7">
        <f t="shared" si="0"/>
        <v>0</v>
      </c>
      <c r="M31" s="57">
        <f t="shared" si="0"/>
        <v>0</v>
      </c>
      <c r="N31" s="57">
        <f t="shared" si="1"/>
        <v>0</v>
      </c>
    </row>
    <row r="32" spans="1:14" ht="15" x14ac:dyDescent="0.2">
      <c r="A32" s="71" t="s">
        <v>39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7">
        <f>SUM(B32,D32,F32,H32,J32)</f>
        <v>0</v>
      </c>
      <c r="M32" s="57">
        <f>SUM(C32,E32,G32,I32,K32)</f>
        <v>0</v>
      </c>
      <c r="N32" s="57">
        <f t="shared" si="1"/>
        <v>0</v>
      </c>
    </row>
    <row r="33" spans="1:255" ht="15" x14ac:dyDescent="0.2">
      <c r="A33" s="71" t="s">
        <v>15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7">
        <f>SUM(B33,D33,F33,H33,J33)</f>
        <v>0</v>
      </c>
      <c r="M33" s="57">
        <f>SUM(C33,E33,G33,I33,K33)</f>
        <v>0</v>
      </c>
      <c r="N33" s="57">
        <f t="shared" si="1"/>
        <v>0</v>
      </c>
    </row>
    <row r="34" spans="1:255" ht="15.75" x14ac:dyDescent="0.25">
      <c r="A34" s="28" t="s">
        <v>16</v>
      </c>
      <c r="B34" s="58">
        <f t="shared" ref="B34:N34" si="2">SUM(B9:B33)</f>
        <v>0</v>
      </c>
      <c r="C34" s="58">
        <f t="shared" si="2"/>
        <v>0</v>
      </c>
      <c r="D34" s="58">
        <f t="shared" si="2"/>
        <v>0</v>
      </c>
      <c r="E34" s="58">
        <f t="shared" si="2"/>
        <v>0</v>
      </c>
      <c r="F34" s="58">
        <f>SUM(F9:F33)</f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  <c r="J34" s="58">
        <f>SUM(J9:J33)</f>
        <v>0</v>
      </c>
      <c r="K34" s="58">
        <f>SUM(K9:K33)</f>
        <v>0</v>
      </c>
      <c r="L34" s="58">
        <f t="shared" si="2"/>
        <v>0</v>
      </c>
      <c r="M34" s="58">
        <f t="shared" si="2"/>
        <v>0</v>
      </c>
      <c r="N34" s="58">
        <f t="shared" si="2"/>
        <v>0</v>
      </c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</row>
    <row r="35" spans="1:255" ht="15" x14ac:dyDescent="0.2">
      <c r="A35" s="2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36"/>
      <c r="N35" s="36"/>
    </row>
    <row r="36" spans="1:255" ht="15" x14ac:dyDescent="0.2">
      <c r="A36" s="47" t="s">
        <v>17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36"/>
      <c r="N36" s="36"/>
    </row>
    <row r="37" spans="1:255" ht="15" x14ac:dyDescent="0.2">
      <c r="A37" s="28" t="str">
        <f>Master!A37</f>
        <v xml:space="preserve">  Temporary (10.1%)</v>
      </c>
      <c r="B37" s="57">
        <f>Master!$B$37*B31</f>
        <v>0</v>
      </c>
      <c r="C37" s="57">
        <f>Master!$B$37*C31</f>
        <v>0</v>
      </c>
      <c r="D37" s="57">
        <f>Master!$B$37*D31</f>
        <v>0</v>
      </c>
      <c r="E37" s="57">
        <f>Master!$B$37*E31</f>
        <v>0</v>
      </c>
      <c r="F37" s="57">
        <f>Master!$B$37*F31</f>
        <v>0</v>
      </c>
      <c r="G37" s="57">
        <f>Master!$B$37*G31</f>
        <v>0</v>
      </c>
      <c r="H37" s="57">
        <f>Master!$B$37*H31</f>
        <v>0</v>
      </c>
      <c r="I37" s="57">
        <f>Master!$B$37*I31</f>
        <v>0</v>
      </c>
      <c r="J37" s="57">
        <f>Master!$B$37*J31</f>
        <v>0</v>
      </c>
      <c r="K37" s="57">
        <f>Master!$B$37*K31</f>
        <v>0</v>
      </c>
      <c r="L37" s="57">
        <f t="shared" ref="L37:M41" si="3">SUM(B37,D37,F37,H37,J37)</f>
        <v>0</v>
      </c>
      <c r="M37" s="57">
        <f t="shared" si="3"/>
        <v>0</v>
      </c>
      <c r="N37" s="57">
        <f>SUM(L37,M37)</f>
        <v>0</v>
      </c>
    </row>
    <row r="38" spans="1:255" ht="15" x14ac:dyDescent="0.2">
      <c r="A38" s="28" t="str">
        <f>Master!A38</f>
        <v xml:space="preserve">  Faculty Academic and Other (38.6%)</v>
      </c>
      <c r="B38" s="57">
        <f>Master!$B$38*SUM(B10,B12,B14,B16,B18,B21:B30)</f>
        <v>0</v>
      </c>
      <c r="C38" s="57">
        <f>Master!$B$38*SUM(C10,C12,C14,C16,C18,C21:C30)</f>
        <v>0</v>
      </c>
      <c r="D38" s="57">
        <f>Master!$B$38*SUM(D10,D12,D14,D16,D18,D21:D30)</f>
        <v>0</v>
      </c>
      <c r="E38" s="57">
        <f>Master!$B$38*SUM(E10,E12,E14,E16,E18,E21:E30)</f>
        <v>0</v>
      </c>
      <c r="F38" s="57">
        <f>Master!$B$38*SUM(F10,F12,F14,F16,F18,F21:F30)</f>
        <v>0</v>
      </c>
      <c r="G38" s="57">
        <f>Master!$B$38*SUM(G10,G12,G14,G16,G18,G21:G30)</f>
        <v>0</v>
      </c>
      <c r="H38" s="57">
        <f>Master!$B$38*SUM(H10,H12,H14,H16,H18,H21:H30)</f>
        <v>0</v>
      </c>
      <c r="I38" s="57">
        <f>Master!$B$38*SUM(I10,I12,I14,I16,I18,I21:I30)</f>
        <v>0</v>
      </c>
      <c r="J38" s="57">
        <f>Master!$B$38*SUM(J10,J12,J14,J16,J18,J21:J30)</f>
        <v>0</v>
      </c>
      <c r="K38" s="57">
        <f>Master!$B$38*SUM(K10,K12,K14,K16,K18,K21:K30)</f>
        <v>0</v>
      </c>
      <c r="L38" s="57">
        <f t="shared" si="3"/>
        <v>0</v>
      </c>
      <c r="M38" s="57">
        <f t="shared" si="3"/>
        <v>0</v>
      </c>
      <c r="N38" s="57">
        <f>SUM(L38,M38)</f>
        <v>0</v>
      </c>
    </row>
    <row r="39" spans="1:255" ht="15" x14ac:dyDescent="0.2">
      <c r="A39" s="28" t="str">
        <f>Master!A39</f>
        <v xml:space="preserve">  Faculty Summer  (19.4%)</v>
      </c>
      <c r="B39" s="57">
        <f>Master!$B$39*SUM(B9,B11,B13,B15,B17)</f>
        <v>0</v>
      </c>
      <c r="C39" s="57">
        <f>Master!$B$39*SUM(C9,C11,C13,C15,C17)</f>
        <v>0</v>
      </c>
      <c r="D39" s="57">
        <f>Master!$B$39*SUM(D9,D11,D13,D15,D17)</f>
        <v>0</v>
      </c>
      <c r="E39" s="57">
        <f>Master!$B$39*SUM(E9,E11,E13,E15,E17)</f>
        <v>0</v>
      </c>
      <c r="F39" s="57">
        <f>Master!$B$39*SUM(F9,F11,F13,F15,F17)</f>
        <v>0</v>
      </c>
      <c r="G39" s="57">
        <f>Master!$B$39*SUM(G9,G11,G13,G15,G17)</f>
        <v>0</v>
      </c>
      <c r="H39" s="57">
        <f>Master!$B$39*SUM(H9,H11,H13,H15,H17)</f>
        <v>0</v>
      </c>
      <c r="I39" s="57">
        <f>Master!$B$39*SUM(I9,I11,I13,I15,I17)</f>
        <v>0</v>
      </c>
      <c r="J39" s="57">
        <f>Master!$B$39*SUM(J9,J11,J13,J15,J17)</f>
        <v>0</v>
      </c>
      <c r="K39" s="57">
        <f>Master!$B$39*SUM(K9,K11,K13,K15,K17)</f>
        <v>0</v>
      </c>
      <c r="L39" s="57">
        <f t="shared" si="3"/>
        <v>0</v>
      </c>
      <c r="M39" s="57">
        <f t="shared" si="3"/>
        <v>0</v>
      </c>
      <c r="N39" s="57">
        <f>SUM(L39,M39)</f>
        <v>0</v>
      </c>
    </row>
    <row r="40" spans="1:255" ht="15" x14ac:dyDescent="0.2">
      <c r="A40" s="28" t="str">
        <f>Master!A40</f>
        <v xml:space="preserve">  Graduate Students (14.7%)</v>
      </c>
      <c r="B40" s="57">
        <f>Master!$B$40*SUM(B19,B20)</f>
        <v>0</v>
      </c>
      <c r="C40" s="57">
        <f>Master!$B$40*SUM(C19,C20)</f>
        <v>0</v>
      </c>
      <c r="D40" s="57">
        <f>Master!$B$40*SUM(D19,D20)</f>
        <v>0</v>
      </c>
      <c r="E40" s="57">
        <f>Master!$B$40*SUM(E19,E20)</f>
        <v>0</v>
      </c>
      <c r="F40" s="57">
        <f>Master!$B$40*SUM(F19,F20)</f>
        <v>0</v>
      </c>
      <c r="G40" s="57">
        <f>Master!$B$40*SUM(G19,G20)</f>
        <v>0</v>
      </c>
      <c r="H40" s="57">
        <f>Master!$B$40*SUM(H19,H20)</f>
        <v>0</v>
      </c>
      <c r="I40" s="57">
        <f>Master!$B$40*SUM(I19,I20)</f>
        <v>0</v>
      </c>
      <c r="J40" s="57">
        <f>Master!$B$40*SUM(J19,J20)</f>
        <v>0</v>
      </c>
      <c r="K40" s="57">
        <f>Master!$B$40*SUM(K19,K20)</f>
        <v>0</v>
      </c>
      <c r="L40" s="57">
        <f>SUM(B40,D40,F40,H40,J40)</f>
        <v>0</v>
      </c>
      <c r="M40" s="57">
        <f>SUM(C40,E40,G40,I40,K40)</f>
        <v>0</v>
      </c>
      <c r="N40" s="57">
        <f>SUM(L40,M40)</f>
        <v>0</v>
      </c>
    </row>
    <row r="41" spans="1:255" ht="15.75" x14ac:dyDescent="0.25">
      <c r="A41" s="28" t="s">
        <v>18</v>
      </c>
      <c r="B41" s="58">
        <f>SUM(B37:B40)</f>
        <v>0</v>
      </c>
      <c r="C41" s="58">
        <f>SUM(C37:C40)</f>
        <v>0</v>
      </c>
      <c r="D41" s="58">
        <f t="shared" ref="D41:K41" si="4">SUM(D37:D40)</f>
        <v>0</v>
      </c>
      <c r="E41" s="58">
        <f t="shared" si="4"/>
        <v>0</v>
      </c>
      <c r="F41" s="58">
        <f t="shared" si="4"/>
        <v>0</v>
      </c>
      <c r="G41" s="58">
        <f t="shared" si="4"/>
        <v>0</v>
      </c>
      <c r="H41" s="58">
        <f t="shared" si="4"/>
        <v>0</v>
      </c>
      <c r="I41" s="58">
        <f t="shared" si="4"/>
        <v>0</v>
      </c>
      <c r="J41" s="58">
        <f t="shared" si="4"/>
        <v>0</v>
      </c>
      <c r="K41" s="58">
        <f t="shared" si="4"/>
        <v>0</v>
      </c>
      <c r="L41" s="58">
        <f t="shared" si="3"/>
        <v>0</v>
      </c>
      <c r="M41" s="58">
        <f t="shared" si="3"/>
        <v>0</v>
      </c>
      <c r="N41" s="58">
        <f>SUM(L41,M41)</f>
        <v>0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</row>
    <row r="42" spans="1:255" ht="15.75" x14ac:dyDescent="0.25">
      <c r="A42" s="2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</row>
    <row r="43" spans="1:255" ht="15.75" x14ac:dyDescent="0.25">
      <c r="A43" s="47" t="s">
        <v>19</v>
      </c>
      <c r="B43" s="58">
        <f>SUM(B34,B41)</f>
        <v>0</v>
      </c>
      <c r="C43" s="58">
        <f t="shared" ref="C43:I43" si="5">SUM(C34,C41)</f>
        <v>0</v>
      </c>
      <c r="D43" s="58">
        <f t="shared" si="5"/>
        <v>0</v>
      </c>
      <c r="E43" s="58">
        <f t="shared" si="5"/>
        <v>0</v>
      </c>
      <c r="F43" s="58">
        <f t="shared" si="5"/>
        <v>0</v>
      </c>
      <c r="G43" s="58">
        <f t="shared" si="5"/>
        <v>0</v>
      </c>
      <c r="H43" s="58">
        <f t="shared" si="5"/>
        <v>0</v>
      </c>
      <c r="I43" s="58">
        <f t="shared" si="5"/>
        <v>0</v>
      </c>
      <c r="J43" s="58">
        <f>SUM(J34,J41)</f>
        <v>0</v>
      </c>
      <c r="K43" s="58">
        <f>SUM(K34,K41)</f>
        <v>0</v>
      </c>
      <c r="L43" s="58">
        <f>SUM(B43,D43,F43,H43,J43)</f>
        <v>0</v>
      </c>
      <c r="M43" s="58">
        <f>SUM(C43,E43,G43,I43,K43)</f>
        <v>0</v>
      </c>
      <c r="N43" s="58">
        <f>SUM(L43,M43)</f>
        <v>0</v>
      </c>
    </row>
    <row r="44" spans="1:255" ht="15.75" x14ac:dyDescent="0.25">
      <c r="A44" s="2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255" ht="15" x14ac:dyDescent="0.2">
      <c r="A45" s="74" t="s">
        <v>101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7">
        <f>SUM(B45,D45,F45,H45,J45)</f>
        <v>0</v>
      </c>
      <c r="M45" s="57">
        <f>SUM(C45,E45,G45,I45,K45)</f>
        <v>0</v>
      </c>
      <c r="N45" s="57">
        <f>SUM(L45,M45)</f>
        <v>0</v>
      </c>
    </row>
    <row r="46" spans="1:255" ht="15" x14ac:dyDescent="0.2">
      <c r="A46" s="74" t="s">
        <v>102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7">
        <f>SUM(B46,D46,F46,H46,J46)</f>
        <v>0</v>
      </c>
      <c r="M46" s="57">
        <f>SUM(C46,E46,G46,I46,K46)</f>
        <v>0</v>
      </c>
      <c r="N46" s="57">
        <f>SUM(L46,M46)</f>
        <v>0</v>
      </c>
    </row>
    <row r="47" spans="1:255" ht="15" x14ac:dyDescent="0.2">
      <c r="A47" s="28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1:255" ht="15" x14ac:dyDescent="0.2">
      <c r="A48" s="74" t="s">
        <v>54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7">
        <f>SUM(B48,D48,F48,H48,J48)</f>
        <v>0</v>
      </c>
      <c r="M48" s="57">
        <f>SUM(C48,E48,G48,I48,K48)</f>
        <v>0</v>
      </c>
      <c r="N48" s="57">
        <f>SUM(L48,M48)</f>
        <v>0</v>
      </c>
    </row>
    <row r="49" spans="1:14" ht="15" x14ac:dyDescent="0.2">
      <c r="A49" s="74" t="s">
        <v>20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7">
        <f>SUM(B49,D49,F49,H49,J49)</f>
        <v>0</v>
      </c>
      <c r="M49" s="57">
        <f>SUM(C49,E49,G49,I49,K49)</f>
        <v>0</v>
      </c>
      <c r="N49" s="57">
        <f>SUM(L49,M49)</f>
        <v>0</v>
      </c>
    </row>
    <row r="50" spans="1:14" ht="15" x14ac:dyDescent="0.2">
      <c r="A50" s="28"/>
      <c r="B50" s="70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57"/>
      <c r="N50" s="57"/>
    </row>
    <row r="51" spans="1:14" ht="15.75" x14ac:dyDescent="0.25">
      <c r="A51" s="47" t="s">
        <v>55</v>
      </c>
      <c r="B51" s="61"/>
      <c r="C51" s="58"/>
      <c r="D51" s="58"/>
      <c r="E51" s="58"/>
      <c r="F51" s="58"/>
      <c r="G51" s="58"/>
      <c r="H51" s="58"/>
      <c r="I51" s="58"/>
      <c r="J51" s="58"/>
      <c r="K51" s="58"/>
      <c r="L51" s="57"/>
      <c r="M51" s="57"/>
      <c r="N51" s="57"/>
    </row>
    <row r="52" spans="1:14" ht="15" x14ac:dyDescent="0.2">
      <c r="A52" s="71" t="s">
        <v>56</v>
      </c>
      <c r="B52" s="62">
        <v>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57">
        <f t="shared" ref="L52:M55" si="6">SUM(B52,D52,F52,H52,J52)</f>
        <v>0</v>
      </c>
      <c r="M52" s="57">
        <f t="shared" si="6"/>
        <v>0</v>
      </c>
      <c r="N52" s="57">
        <f>SUM(L52,M52)</f>
        <v>0</v>
      </c>
    </row>
    <row r="53" spans="1:14" ht="15" x14ac:dyDescent="0.2">
      <c r="A53" s="71" t="s">
        <v>57</v>
      </c>
      <c r="B53" s="62">
        <v>0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57">
        <f t="shared" si="6"/>
        <v>0</v>
      </c>
      <c r="M53" s="57">
        <f t="shared" si="6"/>
        <v>0</v>
      </c>
      <c r="N53" s="57">
        <f>SUM(L53,M53)</f>
        <v>0</v>
      </c>
    </row>
    <row r="54" spans="1:14" ht="15" x14ac:dyDescent="0.2">
      <c r="A54" s="71" t="s">
        <v>58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57">
        <f t="shared" si="6"/>
        <v>0</v>
      </c>
      <c r="M54" s="57">
        <f t="shared" si="6"/>
        <v>0</v>
      </c>
      <c r="N54" s="57">
        <f>SUM(L54,M54)</f>
        <v>0</v>
      </c>
    </row>
    <row r="55" spans="1:14" ht="15" x14ac:dyDescent="0.2">
      <c r="A55" s="71" t="s">
        <v>59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57">
        <f t="shared" si="6"/>
        <v>0</v>
      </c>
      <c r="M55" s="57">
        <f t="shared" si="6"/>
        <v>0</v>
      </c>
      <c r="N55" s="57">
        <f>SUM(L55,M55)</f>
        <v>0</v>
      </c>
    </row>
    <row r="56" spans="1:14" ht="15.75" x14ac:dyDescent="0.25">
      <c r="A56" s="2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ht="15" x14ac:dyDescent="0.2">
      <c r="A57" s="47" t="s">
        <v>21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36"/>
      <c r="N57" s="36"/>
    </row>
    <row r="58" spans="1:14" ht="15" x14ac:dyDescent="0.2">
      <c r="A58" s="71" t="s">
        <v>22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7">
        <f t="shared" ref="L58:M60" si="7">SUM(B58,D58,F58,H58,J58)</f>
        <v>0</v>
      </c>
      <c r="M58" s="57">
        <f t="shared" si="7"/>
        <v>0</v>
      </c>
      <c r="N58" s="57">
        <f>SUM(L58,M58)</f>
        <v>0</v>
      </c>
    </row>
    <row r="59" spans="1:14" ht="15" x14ac:dyDescent="0.2">
      <c r="A59" s="71" t="s">
        <v>23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7">
        <f t="shared" si="7"/>
        <v>0</v>
      </c>
      <c r="M59" s="57">
        <f t="shared" si="7"/>
        <v>0</v>
      </c>
      <c r="N59" s="57">
        <f>SUM(L59,M59)</f>
        <v>0</v>
      </c>
    </row>
    <row r="60" spans="1:14" ht="15" x14ac:dyDescent="0.2">
      <c r="A60" s="71" t="s">
        <v>24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7">
        <f t="shared" si="7"/>
        <v>0</v>
      </c>
      <c r="M60" s="57">
        <f t="shared" si="7"/>
        <v>0</v>
      </c>
      <c r="N60" s="57">
        <f>SUM(L60,M60)</f>
        <v>0</v>
      </c>
    </row>
    <row r="61" spans="1:14" ht="15" x14ac:dyDescent="0.2">
      <c r="A61" s="71" t="s">
        <v>52</v>
      </c>
      <c r="B61" s="56">
        <v>0</v>
      </c>
      <c r="C61" s="33"/>
      <c r="D61" s="56">
        <v>0</v>
      </c>
      <c r="E61" s="33"/>
      <c r="F61" s="56">
        <v>0</v>
      </c>
      <c r="G61" s="33"/>
      <c r="H61" s="56">
        <v>0</v>
      </c>
      <c r="I61" s="33"/>
      <c r="J61" s="56">
        <v>0</v>
      </c>
      <c r="K61" s="33"/>
      <c r="L61" s="57">
        <f>SUM(B61,D61,F61,H61,J61)</f>
        <v>0</v>
      </c>
      <c r="M61" s="57"/>
      <c r="N61" s="57">
        <f>L61</f>
        <v>0</v>
      </c>
    </row>
    <row r="62" spans="1:14" ht="15" x14ac:dyDescent="0.2">
      <c r="A62" s="71" t="s">
        <v>53</v>
      </c>
      <c r="B62" s="56">
        <v>0</v>
      </c>
      <c r="C62" s="33"/>
      <c r="D62" s="56">
        <v>0</v>
      </c>
      <c r="E62" s="33"/>
      <c r="F62" s="56">
        <v>0</v>
      </c>
      <c r="G62" s="33"/>
      <c r="H62" s="56">
        <v>0</v>
      </c>
      <c r="I62" s="33"/>
      <c r="J62" s="56">
        <v>0</v>
      </c>
      <c r="K62" s="33"/>
      <c r="L62" s="57">
        <f>SUM(B62,D62,F62,H62,J62)</f>
        <v>0</v>
      </c>
      <c r="M62" s="57"/>
      <c r="N62" s="57">
        <f>L62</f>
        <v>0</v>
      </c>
    </row>
    <row r="63" spans="1:14" ht="15" x14ac:dyDescent="0.2">
      <c r="A63" s="71" t="s">
        <v>52</v>
      </c>
      <c r="B63" s="56">
        <v>0</v>
      </c>
      <c r="C63" s="33"/>
      <c r="D63" s="56">
        <v>0</v>
      </c>
      <c r="E63" s="33"/>
      <c r="F63" s="56">
        <v>0</v>
      </c>
      <c r="G63" s="33"/>
      <c r="H63" s="56">
        <v>0</v>
      </c>
      <c r="I63" s="33"/>
      <c r="J63" s="56">
        <v>0</v>
      </c>
      <c r="K63" s="33"/>
      <c r="L63" s="57">
        <f>SUM(B63,D63,F63,H63,J63)</f>
        <v>0</v>
      </c>
      <c r="M63" s="57"/>
      <c r="N63" s="57">
        <f>L63</f>
        <v>0</v>
      </c>
    </row>
    <row r="64" spans="1:14" ht="15" x14ac:dyDescent="0.2">
      <c r="A64" s="71" t="s">
        <v>53</v>
      </c>
      <c r="B64" s="56">
        <v>0</v>
      </c>
      <c r="C64" s="33"/>
      <c r="D64" s="56">
        <v>0</v>
      </c>
      <c r="E64" s="33"/>
      <c r="F64" s="56">
        <v>0</v>
      </c>
      <c r="G64" s="33"/>
      <c r="H64" s="56">
        <v>0</v>
      </c>
      <c r="I64" s="33"/>
      <c r="J64" s="56">
        <v>0</v>
      </c>
      <c r="K64" s="33"/>
      <c r="L64" s="57">
        <f>SUM(B64,D64,F64,H64,J64)</f>
        <v>0</v>
      </c>
      <c r="M64" s="57"/>
      <c r="N64" s="57">
        <f>L64</f>
        <v>0</v>
      </c>
    </row>
    <row r="65" spans="1:255" ht="15" x14ac:dyDescent="0.2">
      <c r="A65" s="71" t="s">
        <v>52</v>
      </c>
      <c r="B65" s="56">
        <v>0</v>
      </c>
      <c r="C65" s="33"/>
      <c r="D65" s="56">
        <v>0</v>
      </c>
      <c r="E65" s="33"/>
      <c r="F65" s="56">
        <v>0</v>
      </c>
      <c r="G65" s="33"/>
      <c r="H65" s="56">
        <v>0</v>
      </c>
      <c r="I65" s="33"/>
      <c r="J65" s="56">
        <v>0</v>
      </c>
      <c r="K65" s="33"/>
      <c r="L65" s="57">
        <f t="shared" ref="L65:M75" si="8">SUM(B65,D65,F65,H65,J65)</f>
        <v>0</v>
      </c>
      <c r="M65" s="57"/>
      <c r="N65" s="57">
        <f t="shared" ref="N65:N72" si="9">L65</f>
        <v>0</v>
      </c>
    </row>
    <row r="66" spans="1:255" ht="15" x14ac:dyDescent="0.2">
      <c r="A66" s="71" t="s">
        <v>53</v>
      </c>
      <c r="B66" s="56">
        <v>0</v>
      </c>
      <c r="C66" s="33"/>
      <c r="D66" s="56">
        <v>0</v>
      </c>
      <c r="E66" s="33"/>
      <c r="F66" s="56">
        <v>0</v>
      </c>
      <c r="G66" s="33"/>
      <c r="H66" s="56">
        <v>0</v>
      </c>
      <c r="I66" s="33"/>
      <c r="J66" s="56">
        <v>0</v>
      </c>
      <c r="K66" s="33"/>
      <c r="L66" s="57">
        <f t="shared" si="8"/>
        <v>0</v>
      </c>
      <c r="M66" s="57"/>
      <c r="N66" s="57">
        <f t="shared" si="9"/>
        <v>0</v>
      </c>
    </row>
    <row r="67" spans="1:255" ht="15" x14ac:dyDescent="0.2">
      <c r="A67" s="71" t="s">
        <v>52</v>
      </c>
      <c r="B67" s="56">
        <v>0</v>
      </c>
      <c r="C67" s="33"/>
      <c r="D67" s="56">
        <v>0</v>
      </c>
      <c r="E67" s="33"/>
      <c r="F67" s="56">
        <v>0</v>
      </c>
      <c r="G67" s="33"/>
      <c r="H67" s="56">
        <v>0</v>
      </c>
      <c r="I67" s="33"/>
      <c r="J67" s="56">
        <v>0</v>
      </c>
      <c r="K67" s="33"/>
      <c r="L67" s="57">
        <f t="shared" si="8"/>
        <v>0</v>
      </c>
      <c r="M67" s="57"/>
      <c r="N67" s="57">
        <f t="shared" si="9"/>
        <v>0</v>
      </c>
    </row>
    <row r="68" spans="1:255" ht="15" x14ac:dyDescent="0.2">
      <c r="A68" s="71" t="s">
        <v>53</v>
      </c>
      <c r="B68" s="56">
        <v>0</v>
      </c>
      <c r="C68" s="33"/>
      <c r="D68" s="56">
        <v>0</v>
      </c>
      <c r="E68" s="33"/>
      <c r="F68" s="56">
        <v>0</v>
      </c>
      <c r="G68" s="33"/>
      <c r="H68" s="56">
        <v>0</v>
      </c>
      <c r="I68" s="33"/>
      <c r="J68" s="56">
        <v>0</v>
      </c>
      <c r="K68" s="33"/>
      <c r="L68" s="57">
        <f t="shared" si="8"/>
        <v>0</v>
      </c>
      <c r="M68" s="57"/>
      <c r="N68" s="57">
        <f t="shared" si="9"/>
        <v>0</v>
      </c>
    </row>
    <row r="69" spans="1:255" ht="15" x14ac:dyDescent="0.2">
      <c r="A69" s="71" t="s">
        <v>52</v>
      </c>
      <c r="B69" s="56">
        <v>0</v>
      </c>
      <c r="C69" s="33"/>
      <c r="D69" s="56">
        <v>0</v>
      </c>
      <c r="E69" s="33"/>
      <c r="F69" s="56">
        <v>0</v>
      </c>
      <c r="G69" s="33"/>
      <c r="H69" s="56">
        <v>0</v>
      </c>
      <c r="I69" s="33"/>
      <c r="J69" s="56">
        <v>0</v>
      </c>
      <c r="K69" s="33"/>
      <c r="L69" s="57">
        <f t="shared" si="8"/>
        <v>0</v>
      </c>
      <c r="M69" s="57"/>
      <c r="N69" s="57">
        <f t="shared" si="9"/>
        <v>0</v>
      </c>
    </row>
    <row r="70" spans="1:255" ht="15" x14ac:dyDescent="0.2">
      <c r="A70" s="71" t="s">
        <v>53</v>
      </c>
      <c r="B70" s="56">
        <v>0</v>
      </c>
      <c r="C70" s="33"/>
      <c r="D70" s="56">
        <v>0</v>
      </c>
      <c r="E70" s="33"/>
      <c r="F70" s="56">
        <v>0</v>
      </c>
      <c r="G70" s="33"/>
      <c r="H70" s="56">
        <v>0</v>
      </c>
      <c r="I70" s="33"/>
      <c r="J70" s="56">
        <v>0</v>
      </c>
      <c r="K70" s="33"/>
      <c r="L70" s="57">
        <f t="shared" si="8"/>
        <v>0</v>
      </c>
      <c r="M70" s="57"/>
      <c r="N70" s="57">
        <f t="shared" si="9"/>
        <v>0</v>
      </c>
    </row>
    <row r="71" spans="1:255" ht="15" x14ac:dyDescent="0.2">
      <c r="A71" s="71" t="s">
        <v>52</v>
      </c>
      <c r="B71" s="56">
        <v>0</v>
      </c>
      <c r="C71" s="33"/>
      <c r="D71" s="56">
        <v>0</v>
      </c>
      <c r="E71" s="33"/>
      <c r="F71" s="56">
        <v>0</v>
      </c>
      <c r="G71" s="33"/>
      <c r="H71" s="56">
        <v>0</v>
      </c>
      <c r="I71" s="33"/>
      <c r="J71" s="56">
        <v>0</v>
      </c>
      <c r="K71" s="33"/>
      <c r="L71" s="57">
        <f t="shared" si="8"/>
        <v>0</v>
      </c>
      <c r="M71" s="57"/>
      <c r="N71" s="57">
        <f t="shared" si="9"/>
        <v>0</v>
      </c>
    </row>
    <row r="72" spans="1:255" ht="15" x14ac:dyDescent="0.2">
      <c r="A72" s="71" t="s">
        <v>53</v>
      </c>
      <c r="B72" s="56">
        <v>0</v>
      </c>
      <c r="C72" s="33"/>
      <c r="D72" s="56">
        <v>0</v>
      </c>
      <c r="E72" s="33"/>
      <c r="F72" s="56">
        <v>0</v>
      </c>
      <c r="G72" s="33"/>
      <c r="H72" s="56">
        <v>0</v>
      </c>
      <c r="I72" s="33"/>
      <c r="J72" s="56">
        <v>0</v>
      </c>
      <c r="K72" s="33"/>
      <c r="L72" s="57">
        <f t="shared" si="8"/>
        <v>0</v>
      </c>
      <c r="M72" s="57"/>
      <c r="N72" s="57">
        <f t="shared" si="9"/>
        <v>0</v>
      </c>
    </row>
    <row r="73" spans="1:255" ht="15" x14ac:dyDescent="0.2">
      <c r="A73" s="71" t="s">
        <v>25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7">
        <f t="shared" si="8"/>
        <v>0</v>
      </c>
      <c r="M73" s="57">
        <f t="shared" si="8"/>
        <v>0</v>
      </c>
      <c r="N73" s="57">
        <f>SUM(L73,M73)</f>
        <v>0</v>
      </c>
    </row>
    <row r="74" spans="1:255" ht="15" x14ac:dyDescent="0.2">
      <c r="A74" s="71" t="s">
        <v>26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7">
        <f t="shared" si="8"/>
        <v>0</v>
      </c>
      <c r="M74" s="57">
        <f t="shared" si="8"/>
        <v>0</v>
      </c>
      <c r="N74" s="57">
        <f>SUM(L74,M74)</f>
        <v>0</v>
      </c>
    </row>
    <row r="75" spans="1:255" ht="15" x14ac:dyDescent="0.2">
      <c r="A75" s="71" t="s">
        <v>35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7">
        <f t="shared" si="8"/>
        <v>0</v>
      </c>
      <c r="M75" s="57">
        <f t="shared" si="8"/>
        <v>0</v>
      </c>
      <c r="N75" s="57">
        <f>SUM(L75,M75)</f>
        <v>0</v>
      </c>
    </row>
    <row r="76" spans="1:255" ht="15.75" x14ac:dyDescent="0.25">
      <c r="A76" s="47" t="s">
        <v>60</v>
      </c>
      <c r="B76" s="58">
        <f>SUM(B58:B75)</f>
        <v>0</v>
      </c>
      <c r="C76" s="58">
        <f t="shared" ref="C76:I76" si="10">SUM(C58:C75)</f>
        <v>0</v>
      </c>
      <c r="D76" s="58">
        <f t="shared" si="10"/>
        <v>0</v>
      </c>
      <c r="E76" s="58">
        <f t="shared" si="10"/>
        <v>0</v>
      </c>
      <c r="F76" s="58">
        <f t="shared" si="10"/>
        <v>0</v>
      </c>
      <c r="G76" s="58">
        <f t="shared" si="10"/>
        <v>0</v>
      </c>
      <c r="H76" s="58">
        <f t="shared" si="10"/>
        <v>0</v>
      </c>
      <c r="I76" s="58">
        <f t="shared" si="10"/>
        <v>0</v>
      </c>
      <c r="J76" s="58">
        <f>SUM(J58:J75)</f>
        <v>0</v>
      </c>
      <c r="K76" s="58">
        <f>SUM(K58:K75)</f>
        <v>0</v>
      </c>
      <c r="L76" s="58">
        <f>SUM(L58:L75)</f>
        <v>0</v>
      </c>
      <c r="M76" s="58">
        <f>SUM(C76,E76,G76,I76,K76)</f>
        <v>0</v>
      </c>
      <c r="N76" s="58">
        <f>SUM(L76,M76)</f>
        <v>0</v>
      </c>
    </row>
    <row r="77" spans="1:255" x14ac:dyDescent="0.2">
      <c r="A77" s="28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39"/>
      <c r="N77" s="39"/>
    </row>
    <row r="78" spans="1:255" ht="15.75" x14ac:dyDescent="0.25">
      <c r="A78" s="47" t="s">
        <v>27</v>
      </c>
      <c r="B78" s="58">
        <f>SUM(B43,B45,B46,B48,B49,B52,B53,B54,B55,B76)</f>
        <v>0</v>
      </c>
      <c r="C78" s="58">
        <f t="shared" ref="C78:K78" si="11">SUM(C43,C45,C46,C48,C49,C52,C53,C54,C55,C76)</f>
        <v>0</v>
      </c>
      <c r="D78" s="58">
        <f t="shared" si="11"/>
        <v>0</v>
      </c>
      <c r="E78" s="58">
        <f t="shared" si="11"/>
        <v>0</v>
      </c>
      <c r="F78" s="58">
        <f t="shared" si="11"/>
        <v>0</v>
      </c>
      <c r="G78" s="58">
        <f t="shared" si="11"/>
        <v>0</v>
      </c>
      <c r="H78" s="58">
        <f t="shared" si="11"/>
        <v>0</v>
      </c>
      <c r="I78" s="58">
        <f t="shared" si="11"/>
        <v>0</v>
      </c>
      <c r="J78" s="58">
        <f t="shared" si="11"/>
        <v>0</v>
      </c>
      <c r="K78" s="58">
        <f t="shared" si="11"/>
        <v>0</v>
      </c>
      <c r="L78" s="58">
        <f>SUM(L43,L45,L46,L48,L49,L52,L53,L54,L55,L76)</f>
        <v>0</v>
      </c>
      <c r="M78" s="58">
        <f>SUM(C78,E78,G78,I78,K78)</f>
        <v>0</v>
      </c>
      <c r="N78" s="58">
        <f>SUM(L78,M78)</f>
        <v>0</v>
      </c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ht="15.75" x14ac:dyDescent="0.25">
      <c r="A79" s="28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ht="15.75" x14ac:dyDescent="0.25">
      <c r="A80" s="112" t="s">
        <v>68</v>
      </c>
      <c r="B80" s="18">
        <f>SUM(B43+B48+B49+B58+B59+B60+B61+B63+B65+B67+B69+B71+B73+B74)</f>
        <v>0</v>
      </c>
      <c r="C80" s="18">
        <f t="shared" ref="C80:K80" si="12">SUM(C43+C48+C49+C58+C59+C60+C61+C63+C65+C67+C69+C71+C73+C74)</f>
        <v>0</v>
      </c>
      <c r="D80" s="18">
        <f t="shared" si="12"/>
        <v>0</v>
      </c>
      <c r="E80" s="18">
        <f t="shared" si="12"/>
        <v>0</v>
      </c>
      <c r="F80" s="18">
        <f t="shared" si="12"/>
        <v>0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58">
        <f t="shared" ref="L80:M80" si="13">SUM(B80,D80,F80,H80,J80)</f>
        <v>0</v>
      </c>
      <c r="M80" s="58">
        <f t="shared" si="13"/>
        <v>0</v>
      </c>
      <c r="N80" s="58">
        <f>SUM(L80,M80)</f>
        <v>0</v>
      </c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ht="15.75" x14ac:dyDescent="0.25">
      <c r="A81" s="28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ht="15" x14ac:dyDescent="0.2">
      <c r="A82" s="47" t="s">
        <v>28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42"/>
      <c r="N82" s="42"/>
    </row>
    <row r="83" spans="1:255" ht="15" x14ac:dyDescent="0.2">
      <c r="A83" s="28" t="s">
        <v>104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65"/>
      <c r="M83" s="42"/>
      <c r="N83" s="42"/>
    </row>
    <row r="84" spans="1:255" ht="15" x14ac:dyDescent="0.2">
      <c r="A84" s="28" t="s">
        <v>76</v>
      </c>
      <c r="B84" s="43">
        <f>'Tab #1'!B84</f>
        <v>0</v>
      </c>
      <c r="C84" s="43">
        <f>$B$84</f>
        <v>0</v>
      </c>
      <c r="D84" s="43">
        <f t="shared" ref="D84:K84" si="14">$B$84</f>
        <v>0</v>
      </c>
      <c r="E84" s="43">
        <f t="shared" si="14"/>
        <v>0</v>
      </c>
      <c r="F84" s="43">
        <f t="shared" si="14"/>
        <v>0</v>
      </c>
      <c r="G84" s="43">
        <f t="shared" si="14"/>
        <v>0</v>
      </c>
      <c r="H84" s="43">
        <f t="shared" si="14"/>
        <v>0</v>
      </c>
      <c r="I84" s="43">
        <f t="shared" si="14"/>
        <v>0</v>
      </c>
      <c r="J84" s="43">
        <f t="shared" si="14"/>
        <v>0</v>
      </c>
      <c r="K84" s="43">
        <f t="shared" si="14"/>
        <v>0</v>
      </c>
      <c r="L84" s="42"/>
      <c r="M84" s="42"/>
      <c r="N84" s="42"/>
    </row>
    <row r="85" spans="1:255" ht="15" x14ac:dyDescent="0.2">
      <c r="A85" s="28" t="s">
        <v>49</v>
      </c>
      <c r="B85" s="43">
        <f>'Tab #1'!B85</f>
        <v>0</v>
      </c>
      <c r="C85" s="43">
        <f>C84</f>
        <v>0</v>
      </c>
      <c r="D85" s="43">
        <f>$B$85</f>
        <v>0</v>
      </c>
      <c r="E85" s="43">
        <f>E84</f>
        <v>0</v>
      </c>
      <c r="F85" s="43">
        <f>B85</f>
        <v>0</v>
      </c>
      <c r="G85" s="43">
        <f>G84</f>
        <v>0</v>
      </c>
      <c r="H85" s="43">
        <f>B85</f>
        <v>0</v>
      </c>
      <c r="I85" s="43">
        <f>I84</f>
        <v>0</v>
      </c>
      <c r="J85" s="43">
        <f>B85</f>
        <v>0</v>
      </c>
      <c r="K85" s="43">
        <f>K84</f>
        <v>0</v>
      </c>
      <c r="L85" s="42"/>
      <c r="M85" s="42"/>
      <c r="N85" s="42"/>
    </row>
    <row r="86" spans="1:255" ht="15" x14ac:dyDescent="0.2">
      <c r="A86" s="52" t="s">
        <v>77</v>
      </c>
      <c r="B86" s="57">
        <f>IF(B85=Master!C84,Master!B84*((B78)-(SUM(B45,B46,B52:B55,B61:B72,B75))),0)</f>
        <v>0</v>
      </c>
      <c r="C86" s="57">
        <f>IF(C85=Master!C84,Master!B84*((C78)-(SUM(C45,C46,C52:C55,C61:C72,C75))),0)</f>
        <v>0</v>
      </c>
      <c r="D86" s="57">
        <f>IF(D85=Master!C84,Master!B84*((D78)-(SUM(D45,D46,D52:D55,D61:D72,D75))),0)</f>
        <v>0</v>
      </c>
      <c r="E86" s="57">
        <f>IF(E85=Master!C84,Master!B84*((E78)-(SUM(E45,E46,E52:E55,E61:E72,E75))),0)</f>
        <v>0</v>
      </c>
      <c r="F86" s="57">
        <f>IF(F85=Master!C84,Master!B84*((F78)-(SUM(F45,F46,F52:F55,F61:F72,F75))),0)</f>
        <v>0</v>
      </c>
      <c r="G86" s="57">
        <f>IF(G85=Master!C84,Master!B84*((G78)-(SUM(G45,G46,G52:G55,G61:G72,G75))),0)</f>
        <v>0</v>
      </c>
      <c r="H86" s="57">
        <f>IF(H85=Master!C84,Master!B84*((H78)-(SUM(H45,H46,H52:H55,H61:H72,H75))),0)</f>
        <v>0</v>
      </c>
      <c r="I86" s="57">
        <f>IF(I85=Master!C84,Master!B84*((I78)-(SUM(I45,I46,I52:I55,I61:I72,I75))),0)</f>
        <v>0</v>
      </c>
      <c r="J86" s="57">
        <f>IF(J85=Master!C84,Master!B84*((J78)-(SUM(J45,J46,J52:J55,J61:J72,J75))),0)</f>
        <v>0</v>
      </c>
      <c r="K86" s="57">
        <f>IF(K85=Master!C84,Master!B84*((K78)-(SUM(K45,K46,K52:K55,K61:K72,K75))),0)</f>
        <v>0</v>
      </c>
      <c r="L86" s="57">
        <f>SUM(B86,D86,F86,H86,J86)</f>
        <v>0</v>
      </c>
      <c r="M86" s="57">
        <f t="shared" ref="L86:M92" si="15">SUM(C86,E86,G86,I86,K86)</f>
        <v>0</v>
      </c>
      <c r="N86" s="57">
        <f t="shared" ref="N86:N93" si="16">SUM(L86,M86)</f>
        <v>0</v>
      </c>
    </row>
    <row r="87" spans="1:255" ht="15" x14ac:dyDescent="0.2">
      <c r="A87" s="52" t="s">
        <v>70</v>
      </c>
      <c r="B87" s="57">
        <f>IF(B85=Master!C86,Master!B86*((B78)-(SUM(B45,B46,B52:B55,B61:B72,B75))),0)</f>
        <v>0</v>
      </c>
      <c r="C87" s="57">
        <f>IF(C85=Master!C86,Master!B86*((C78)-(SUM(C45,C46,C52:C55,C61:C72,C75))),0)</f>
        <v>0</v>
      </c>
      <c r="D87" s="57">
        <f>IF(D85=Master!C86,Master!B86*((D78)-(SUM(D45,D46,D52:D55,D61:D72,D75))),0)</f>
        <v>0</v>
      </c>
      <c r="E87" s="57">
        <f>IF(E85=Master!C86,Master!B86*((E78)-(SUM(E45,E46,E52:E55,E61:E72,E75))),0)</f>
        <v>0</v>
      </c>
      <c r="F87" s="57">
        <f>IF(F85=Master!C86,Master!B86*((F78)-(SUM(F45,F46,F52:F55,F61:F72,F75))),0)</f>
        <v>0</v>
      </c>
      <c r="G87" s="57">
        <f>IF(G85=Master!C86,Master!B86*((G78)-(SUM(G45,G46,G52:G55,G61:G72,G75))),0)</f>
        <v>0</v>
      </c>
      <c r="H87" s="57">
        <f>IF(H85=Master!C86,Master!B86*((H78)-(SUM(H45,H46,H52:H55,H61:H72,H75))),0)</f>
        <v>0</v>
      </c>
      <c r="I87" s="57">
        <f>IF(I85=Master!C86,Master!B86*((I78)-(SUM(I45,I46,I52:I55,I61:I72,I75))),0)</f>
        <v>0</v>
      </c>
      <c r="J87" s="57">
        <f>IF(J85=Master!C86,Master!B86*((J78)-(SUM(J45,J46,J52:J55,J61:J72,J75))),0)</f>
        <v>0</v>
      </c>
      <c r="K87" s="57">
        <f>IF(K85=Master!C86,Master!B86*((K78)-(SUM(K45,K46,K52:K55,K61:K72,K75))),0)</f>
        <v>0</v>
      </c>
      <c r="L87" s="57">
        <f t="shared" si="15"/>
        <v>0</v>
      </c>
      <c r="M87" s="57">
        <f>SUM(C87,E87,G87,I87,K87)</f>
        <v>0</v>
      </c>
      <c r="N87" s="57">
        <f t="shared" si="16"/>
        <v>0</v>
      </c>
    </row>
    <row r="88" spans="1:255" ht="15" x14ac:dyDescent="0.2">
      <c r="A88" s="52" t="s">
        <v>71</v>
      </c>
      <c r="B88" s="57">
        <f>IF(B85=Master!C87,Master!B87*((B78)-(SUM(B45,B46,B52:B55,B61:B72,B75))),0)</f>
        <v>0</v>
      </c>
      <c r="C88" s="57">
        <f>IF(C85=Master!C87,Master!B87*((C78)-(SUM(C45,C46,C52:C55,C61:C72,C75))),0)</f>
        <v>0</v>
      </c>
      <c r="D88" s="57">
        <f>IF(D85=Master!C87,Master!B87*((D78)-(SUM(D45,D46,D52:D55,D61:D72,D75))),0)</f>
        <v>0</v>
      </c>
      <c r="E88" s="57">
        <f>IF(E85=Master!C87,Master!B87*((E78)-(SUM(E45,E46,E52:E55,E61:E72,E75))),0)</f>
        <v>0</v>
      </c>
      <c r="F88" s="57">
        <f>IF(F85=Master!C87,Master!B87*((F78)-(SUM(F45,F46,F52:F55,F61:F72,F75))),0)</f>
        <v>0</v>
      </c>
      <c r="G88" s="57">
        <f>IF(G85=Master!C87,Master!B87*((G78)-(SUM(G45,G46,G52:G55,G61:G72,G75))),0)</f>
        <v>0</v>
      </c>
      <c r="H88" s="57">
        <f>IF(H85=Master!C87,Master!B87*((H78)-(SUM(H45,H46,H52:H55,H61:H72,H75))),0)</f>
        <v>0</v>
      </c>
      <c r="I88" s="57">
        <f>IF(I85=Master!C87,Master!B87*((I78)-(SUM(I45,I46,I52:I55,I61:I72,I75))),0)</f>
        <v>0</v>
      </c>
      <c r="J88" s="57">
        <f>IF(J85=Master!C87,Master!B87*((J78)-(SUM(J45,J46,J52:J55,J61:J72,J75))),0)</f>
        <v>0</v>
      </c>
      <c r="K88" s="57">
        <f>IF(K85=Master!C87,Master!B87*((K78)-(SUM(K45,K46,K52:K55,K61:K72,K75))),0)</f>
        <v>0</v>
      </c>
      <c r="L88" s="57">
        <f t="shared" si="15"/>
        <v>0</v>
      </c>
      <c r="M88" s="57">
        <f t="shared" si="15"/>
        <v>0</v>
      </c>
      <c r="N88" s="57">
        <f t="shared" si="16"/>
        <v>0</v>
      </c>
    </row>
    <row r="89" spans="1:255" ht="15" x14ac:dyDescent="0.2">
      <c r="A89" s="52" t="s">
        <v>72</v>
      </c>
      <c r="B89" s="57">
        <f>IF(B85=Master!C88,Master!B88*((B78)-(SUM(B45,B46,B52:B55,B61:B72,B75))),0)</f>
        <v>0</v>
      </c>
      <c r="C89" s="57">
        <f>IF(C85=Master!C88,Master!B88*((C78)-(SUM(C45,C46,C52:C55,C61:C72,C75))),0)</f>
        <v>0</v>
      </c>
      <c r="D89" s="57">
        <f>IF(D85=Master!C88,Master!B88*((D78)-(SUM(D45,D46,D52:D55,D61:D72,D75))),0)</f>
        <v>0</v>
      </c>
      <c r="E89" s="57">
        <f>IF(E85=Master!C88,Master!B88*((E78)-(SUM(E45,E46,E52:E55,E61:E72,E75))),0)</f>
        <v>0</v>
      </c>
      <c r="F89" s="57">
        <f>IF(F85=Master!C88,Master!B88*((F78)-(SUM(F45,F46,F52:F55,F61:F72,F75))),0)</f>
        <v>0</v>
      </c>
      <c r="G89" s="57">
        <f>IF(G85=Master!C88,Master!B88*((G78)-(SUM(G45,G46,G52:G55,G61:G72,G75))),0)</f>
        <v>0</v>
      </c>
      <c r="H89" s="57">
        <f>IF(H85=Master!C88,Master!B88*((H78)-(SUM(H45,H46,H52:H55,H61:H72,H75))),0)</f>
        <v>0</v>
      </c>
      <c r="I89" s="57">
        <f>IF(I85=Master!C88,Master!B88*((I78)-(SUM(I45,I46,I52:I55,I61:I72,I75))),0)</f>
        <v>0</v>
      </c>
      <c r="J89" s="57">
        <f>IF(J85=Master!C88,Master!B88*((J78)-(SUM(J45,J46,J52:J55,J61:J72,J75))),0)</f>
        <v>0</v>
      </c>
      <c r="K89" s="57">
        <f>IF(K85=Master!C88,Master!B88*((K78)-(SUM(K45,K46,K52:K55,K61:K72,K75))),0)</f>
        <v>0</v>
      </c>
      <c r="L89" s="57">
        <f t="shared" si="15"/>
        <v>0</v>
      </c>
      <c r="M89" s="57">
        <f t="shared" si="15"/>
        <v>0</v>
      </c>
      <c r="N89" s="57">
        <f t="shared" si="16"/>
        <v>0</v>
      </c>
    </row>
    <row r="90" spans="1:255" ht="15" x14ac:dyDescent="0.2">
      <c r="A90" s="52" t="s">
        <v>73</v>
      </c>
      <c r="B90" s="57">
        <f>IF(B85=Master!C89,Master!B89*((B78)-(SUM(B45,B46,B52:B55,B61:B72,B75))),0)</f>
        <v>0</v>
      </c>
      <c r="C90" s="57">
        <f>IF(C85=Master!C89,Master!B89*((C78)-(SUM(C45,C46,C52:C55,C61:C72,C75))),0)</f>
        <v>0</v>
      </c>
      <c r="D90" s="57">
        <f>IF(D85=Master!C89,Master!B89*((D78)-(SUM(D45,D46,D52:D55,D61:D72,D75))),0)</f>
        <v>0</v>
      </c>
      <c r="E90" s="57">
        <f>IF(E85=Master!C89,Master!B89*((E78)-(SUM(E45,E46,E52:E55,E61:E72,E75))),0)</f>
        <v>0</v>
      </c>
      <c r="F90" s="57">
        <f>IF(F85=Master!C89,Master!B89*((F78)-(SUM(F45,F46,F52:F55,F61:F72,F75))),0)</f>
        <v>0</v>
      </c>
      <c r="G90" s="57">
        <f>IF(G85=Master!C89,Master!B89*((G78)-(SUM(G45,G46,G52:G55,G61:G72,G75))),0)</f>
        <v>0</v>
      </c>
      <c r="H90" s="57">
        <f>IF(H85=Master!C89,Master!B89*((H78)-(SUM(H45,H46,H52:H55,H61:H72,H75))),0)</f>
        <v>0</v>
      </c>
      <c r="I90" s="57">
        <f>IF(I85=Master!C89,Master!B89*((I78)-(SUM(I45,I46,I52:I55,I61:I72,I75))),0)</f>
        <v>0</v>
      </c>
      <c r="J90" s="57">
        <f>IF(J85=Master!C89,Master!B89*((J78)-(SUM(J45,J46,J52:J55,J61:J72,J75))),0)</f>
        <v>0</v>
      </c>
      <c r="K90" s="57">
        <f>IF(K85=Master!C89,Master!B89*((K78)-(SUM(K45,K46,K52:K55,K61:K72,K75))),0)</f>
        <v>0</v>
      </c>
      <c r="L90" s="57">
        <f>SUM(B90,D90,F90,H90,J90)</f>
        <v>0</v>
      </c>
      <c r="M90" s="57">
        <f t="shared" si="15"/>
        <v>0</v>
      </c>
      <c r="N90" s="57">
        <f t="shared" si="16"/>
        <v>0</v>
      </c>
    </row>
    <row r="91" spans="1:255" ht="15" x14ac:dyDescent="0.2">
      <c r="A91" s="52" t="s">
        <v>63</v>
      </c>
      <c r="B91" s="57">
        <f>IF(B85=Master!C90,Master!B90*((B78)-(SUM(B45,B46,B52:B55,B61:B72,B75))),0)</f>
        <v>0</v>
      </c>
      <c r="C91" s="57">
        <f>IF(C85=Master!C90,Master!B90*((C78)-(SUM(C45,C46,C52:C55,C61:C72,C75))),0)</f>
        <v>0</v>
      </c>
      <c r="D91" s="57">
        <f>IF(D85=Master!C90,Master!B90*((D78)-(SUM(D45,D46,D52:D55,D61:D72,D75))),0)</f>
        <v>0</v>
      </c>
      <c r="E91" s="57">
        <f>IF(E85=Master!C90,Master!B90*((E78)-(SUM(E45,E46,E52:E55,E61:E72,E75))),0)</f>
        <v>0</v>
      </c>
      <c r="F91" s="57">
        <f>IF(F85=Master!C90,Master!B90*((F78)-(SUM(F45,F46,F52:F55,F61:F72,F75))),0)</f>
        <v>0</v>
      </c>
      <c r="G91" s="57">
        <f>IF(G85=Master!C90,Master!B90*((G78)-(SUM(G45,G46,G52:G55,G61:G72,G75))),0)</f>
        <v>0</v>
      </c>
      <c r="H91" s="57">
        <f>IF(H85=Master!C90,Master!B90*((H78)-(SUM(H45,H46,H52:H55,H61:H72,H75))),0)</f>
        <v>0</v>
      </c>
      <c r="I91" s="57">
        <f>IF(I85=Master!C90,Master!B90*((I78)-(SUM(I45,I46,I52:I55,I61:I72,I75))),0)</f>
        <v>0</v>
      </c>
      <c r="J91" s="57">
        <f>IF(J85=Master!C90,Master!B90*((J78)-(SUM(J45,J46,J52:J55,J61:J72,J75))),0)</f>
        <v>0</v>
      </c>
      <c r="K91" s="57">
        <f>IF(K85=Master!C90,Master!B90*((K78)-(SUM(K45,K46,K52:K55,K61:K72,K75))),0)</f>
        <v>0</v>
      </c>
      <c r="L91" s="57">
        <f t="shared" si="15"/>
        <v>0</v>
      </c>
      <c r="M91" s="57">
        <f t="shared" si="15"/>
        <v>0</v>
      </c>
      <c r="N91" s="57">
        <f t="shared" si="16"/>
        <v>0</v>
      </c>
    </row>
    <row r="92" spans="1:255" ht="15" x14ac:dyDescent="0.2">
      <c r="A92" s="52" t="s">
        <v>74</v>
      </c>
      <c r="B92" s="57">
        <f>IF(B85=Master!C91,Master!B91*((B78)-(SUM(B45,B46,B52:B55,B61:B72,B75))),0)</f>
        <v>0</v>
      </c>
      <c r="C92" s="57">
        <f>IF(C85=Master!C91,Master!B91*((C78)-(SUM(C45,C46,C52:C55,C61:C72,C75))),0)</f>
        <v>0</v>
      </c>
      <c r="D92" s="57">
        <f>IF(D85=Master!C91,Master!B91*((D78)-(SUM(D45,D46,D52:D55,D61:D72,D75))),0)</f>
        <v>0</v>
      </c>
      <c r="E92" s="57">
        <f>IF(E85=Master!C91,Master!B91*((E78)-(SUM(E45,E46,E52:E55,E61:E72,E75))),0)</f>
        <v>0</v>
      </c>
      <c r="F92" s="57">
        <f>IF(F85=Master!C91,Master!B91*((F78)-(SUM(F45,F46,F52:F55,F61:F72,F75))),0)</f>
        <v>0</v>
      </c>
      <c r="G92" s="57">
        <f>IF(G85=Master!C91,Master!B91*((G78)-(SUM(G45,G46,G52:G55,G61:G72,G75))),0)</f>
        <v>0</v>
      </c>
      <c r="H92" s="57">
        <f>IF(H85=Master!C91,Master!B91*((H78)-(SUM(H45,H46,H52:H55,H61:H72,H75))),0)</f>
        <v>0</v>
      </c>
      <c r="I92" s="57">
        <f>IF(I85=Master!C91,Master!B91*((I78)-(SUM(I45,I46,I52:I55,I61:I72,I75))),0)</f>
        <v>0</v>
      </c>
      <c r="J92" s="57">
        <f>IF(J85=Master!C91,Master!B91*((J78)-(SUM(J45,J46,J52:J55,J61:J72,J75))),0)</f>
        <v>0</v>
      </c>
      <c r="K92" s="57">
        <f>IF(K85=Master!C91,Master!B91*((K78)-(SUM(K45,K46,K52:K55,K61:K72,K75))),0)</f>
        <v>0</v>
      </c>
      <c r="L92" s="57">
        <f>SUM(B92,D92,F92,H92,J92)</f>
        <v>0</v>
      </c>
      <c r="M92" s="57">
        <f t="shared" si="15"/>
        <v>0</v>
      </c>
      <c r="N92" s="57">
        <f t="shared" si="16"/>
        <v>0</v>
      </c>
    </row>
    <row r="93" spans="1:255" ht="15" x14ac:dyDescent="0.2">
      <c r="A93" s="52" t="s">
        <v>75</v>
      </c>
      <c r="B93" s="57">
        <f>IF(B85=Master!C92,Master!B92*((B78)-(SUM(B45,B46,B52:B55,B61:B72,B75))),0)</f>
        <v>0</v>
      </c>
      <c r="C93" s="57">
        <f>IF(C85=Master!C92,Master!B92*((C78)-(SUM(C45,C46,C52:C55,C61:C72,C75))),0)</f>
        <v>0</v>
      </c>
      <c r="D93" s="57">
        <f>IF(D85=Master!C92,Master!B92*((D78)-(SUM(D45,D46,D52:D55,D61:D72,D75))),0)</f>
        <v>0</v>
      </c>
      <c r="E93" s="57">
        <f>IF(E85=Master!C92,Master!B92*((E78)-(SUM(E45,E46,E52:E55,E61:E72,E75))),0)</f>
        <v>0</v>
      </c>
      <c r="F93" s="57">
        <f>IF(F85=Master!C92,Master!B92*((F78)-(SUM(F45,F46,F52:F55,F61:F72,F75))),0)</f>
        <v>0</v>
      </c>
      <c r="G93" s="57">
        <f>IF(G85=Master!C92,Master!B92*((G78)-(SUM(G45,G46,G52:G55,G61:G72,G75))),0)</f>
        <v>0</v>
      </c>
      <c r="H93" s="57">
        <f>IF(H85=Master!C92,Master!B92*((H78)-(SUM(H45,H46,H52:H55,H61:H72,H75))),0)</f>
        <v>0</v>
      </c>
      <c r="I93" s="57">
        <f>IF(I85=Master!C92,Master!B92*((I78)-(SUM(I45,I46,I52:I55,I61:I72,I75))),0)</f>
        <v>0</v>
      </c>
      <c r="J93" s="57">
        <f>IF(J85=Master!C92,Master!B92*((J78)-(SUM(J45,J46,J52:J55,J61:J72,J75))),0)</f>
        <v>0</v>
      </c>
      <c r="K93" s="57">
        <f>IF(K85=Master!C92,Master!B92*((K78)-(SUM(K45,K46,K52:K55,K61:K72,K75))),0)</f>
        <v>0</v>
      </c>
      <c r="L93" s="57">
        <f>SUM(B93,D93,F93,H93,J93)</f>
        <v>0</v>
      </c>
      <c r="M93" s="57">
        <f>SUM(C93,E93,G93,I93,K93)</f>
        <v>0</v>
      </c>
      <c r="N93" s="57">
        <f t="shared" si="16"/>
        <v>0</v>
      </c>
    </row>
    <row r="94" spans="1:255" ht="15" x14ac:dyDescent="0.2">
      <c r="A94" s="28" t="s">
        <v>26</v>
      </c>
      <c r="B94" s="66">
        <f>IF(OR((B85=Master!C84),(B85=Master!C87),(B85=Master!C88),(B85=Master!C89),(B85=Master!C90),(B85=Master!C91),(B85=Master!C92),(B85=Master!C85),(B85=Master!C86)),0,(B85/100)*((B78)-(SUM(B45:B46,B52:B55,B61:B72,B75))))</f>
        <v>0</v>
      </c>
      <c r="C94" s="57"/>
      <c r="D94" s="66">
        <f>IF(OR((D85=Master!C84),(D85=Master!C87),(D85=Master!C88),(D85=Master!C89),(D85=Master!C90),(D85=Master!C91),(D85=Master!C92),(D85=Master!C85),(D85=Master!C86)),0,(D85/100)*((D78)-(SUM(D45:D46,D52:D55,D61:D72,D75))))</f>
        <v>0</v>
      </c>
      <c r="E94" s="57"/>
      <c r="F94" s="66">
        <f>IF(OR((F85=Master!C84),(F85=Master!C87),(F85=Master!C88),(F85=Master!C89),(F85=Master!C90),(F85=Master!C91),(F85=Master!C92),(F85=Master!C85),(F85=Master!C86)),0,(F85/100)*((F78)-(SUM(F45:F46,F52:F55,F61:F72,F75))))</f>
        <v>0</v>
      </c>
      <c r="G94" s="57"/>
      <c r="H94" s="66">
        <f>IF(OR((H85=Master!C84),(H85=Master!C87),(H85=Master!C88),(H85=Master!C89),(H85=Master!C90),(H85=Master!C91),(H85=Master!C92),(H85=Master!C85),(H85=Master!C86)),0,(H85/100)*((H78)-(SUM(H45:H46,H52:H55,H61:H72,H75))))</f>
        <v>0</v>
      </c>
      <c r="I94" s="57"/>
      <c r="J94" s="66">
        <f>IF(OR((J85=Master!C84),(J85=Master!C87),(J85=Master!C88),(J85=Master!C89),(J85=Master!C90),(J85=Master!C91),(J85=Master!C92),(J85=Master!C85),(J85=Master!C86)),0,(J85/100)*((J78)-(SUM(J45:J46,J52:J55,J61:J72,J75))))</f>
        <v>0</v>
      </c>
      <c r="K94" s="57"/>
      <c r="L94" s="57">
        <f>SUM(B94,D94,F94,H94,J94)</f>
        <v>0</v>
      </c>
      <c r="M94" s="57">
        <f>SUM(C94,E94,G94,I94,K94)</f>
        <v>0</v>
      </c>
      <c r="N94" s="57">
        <f>SUM(L94,M94)</f>
        <v>0</v>
      </c>
    </row>
    <row r="95" spans="1:255" ht="15" x14ac:dyDescent="0.2">
      <c r="A95" s="28" t="s">
        <v>61</v>
      </c>
      <c r="B95" s="57"/>
      <c r="C95" s="57">
        <f>((B78-SUM(B45,B46,B52,B53,B54,B55,B62,B64,B66,B68,B70,B72,B75))*(B84/100)-B97)</f>
        <v>0</v>
      </c>
      <c r="D95" s="57"/>
      <c r="E95" s="57">
        <f>((D78-SUM(D45,D46,D52,D53,D54,D55,D62,D64,D66,D68,D70,D72,D75))*(D84/100)-D97)</f>
        <v>0</v>
      </c>
      <c r="F95" s="57"/>
      <c r="G95" s="57">
        <f>((F78-SUM(F45,F46,F52,F53,F54,F55,F62,F64,F66,F68,F70,F72,F75))*(F84/100)-F97)</f>
        <v>0</v>
      </c>
      <c r="H95" s="57"/>
      <c r="I95" s="57">
        <f>((H78-SUM(H45,H46,H52,H53,H54,H55,H62,H64,H66,H68,H70,H72,H75))*(H84/100)-H97)</f>
        <v>0</v>
      </c>
      <c r="J95" s="57"/>
      <c r="K95" s="57">
        <f>((J78-SUM(J45,J46,J52,J53,J54,J55,J62,J64,J66,J68,J70,J72,J75))*(J84/100)-J97)</f>
        <v>0</v>
      </c>
      <c r="L95" s="57"/>
      <c r="M95" s="57">
        <f>SUM(C95,E95,G95,I95,K95)</f>
        <v>0</v>
      </c>
      <c r="N95" s="57">
        <f>SUM(L95,M95)</f>
        <v>0</v>
      </c>
    </row>
    <row r="96" spans="1:255" ht="15" x14ac:dyDescent="0.2">
      <c r="A96" s="28" t="s">
        <v>103</v>
      </c>
      <c r="B96" s="57">
        <f>B85/100*(B61+B63+B65+B67+B69+B71)</f>
        <v>0</v>
      </c>
      <c r="C96" s="57"/>
      <c r="D96" s="57">
        <f>D85/100*(D61+D63+D65+D67+D69+D71)</f>
        <v>0</v>
      </c>
      <c r="E96" s="57"/>
      <c r="F96" s="57">
        <f>F85/100*(F61+F63+F65+F67+F69+F71)</f>
        <v>0</v>
      </c>
      <c r="G96" s="57"/>
      <c r="H96" s="57">
        <f>H85/100*(H61+H63+H65+H67+H69+H71)</f>
        <v>0</v>
      </c>
      <c r="I96" s="57"/>
      <c r="J96" s="57">
        <f>J85/100*(J61+J63+J65+J67+J69+J71)</f>
        <v>0</v>
      </c>
      <c r="K96" s="57"/>
      <c r="L96" s="57">
        <f>SUM(B96,D96,F96,H96,J96)</f>
        <v>0</v>
      </c>
      <c r="M96" s="57"/>
      <c r="N96" s="57">
        <f>L96</f>
        <v>0</v>
      </c>
    </row>
    <row r="97" spans="1:14" ht="15.75" x14ac:dyDescent="0.25">
      <c r="A97" s="47" t="s">
        <v>29</v>
      </c>
      <c r="B97" s="58">
        <f t="shared" ref="B97:K97" si="17">SUM(B86:B96)</f>
        <v>0</v>
      </c>
      <c r="C97" s="58">
        <f t="shared" si="17"/>
        <v>0</v>
      </c>
      <c r="D97" s="58">
        <f t="shared" si="17"/>
        <v>0</v>
      </c>
      <c r="E97" s="58">
        <f t="shared" si="17"/>
        <v>0</v>
      </c>
      <c r="F97" s="58">
        <f t="shared" si="17"/>
        <v>0</v>
      </c>
      <c r="G97" s="58">
        <f t="shared" si="17"/>
        <v>0</v>
      </c>
      <c r="H97" s="58">
        <f t="shared" si="17"/>
        <v>0</v>
      </c>
      <c r="I97" s="58">
        <f t="shared" si="17"/>
        <v>0</v>
      </c>
      <c r="J97" s="58">
        <f t="shared" si="17"/>
        <v>0</v>
      </c>
      <c r="K97" s="58">
        <f t="shared" si="17"/>
        <v>0</v>
      </c>
      <c r="L97" s="58">
        <f>SUM(B97,D97,F97,H97,J97)</f>
        <v>0</v>
      </c>
      <c r="M97" s="58">
        <f>SUM(C97,E97,G97,I97,K97)</f>
        <v>0</v>
      </c>
      <c r="N97" s="58">
        <f>SUM(L97,M97)</f>
        <v>0</v>
      </c>
    </row>
    <row r="98" spans="1:14" ht="15" x14ac:dyDescent="0.2">
      <c r="A98" s="2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36"/>
      <c r="N98" s="36"/>
    </row>
    <row r="99" spans="1:14" ht="15.75" x14ac:dyDescent="0.25">
      <c r="A99" s="47" t="s">
        <v>30</v>
      </c>
      <c r="B99" s="58">
        <f t="shared" ref="B99:K99" si="18">SUM(B78,B97)</f>
        <v>0</v>
      </c>
      <c r="C99" s="58">
        <f t="shared" si="18"/>
        <v>0</v>
      </c>
      <c r="D99" s="58">
        <f t="shared" si="18"/>
        <v>0</v>
      </c>
      <c r="E99" s="58">
        <f t="shared" si="18"/>
        <v>0</v>
      </c>
      <c r="F99" s="58">
        <f t="shared" si="18"/>
        <v>0</v>
      </c>
      <c r="G99" s="58">
        <f t="shared" si="18"/>
        <v>0</v>
      </c>
      <c r="H99" s="58">
        <f t="shared" si="18"/>
        <v>0</v>
      </c>
      <c r="I99" s="58">
        <f t="shared" si="18"/>
        <v>0</v>
      </c>
      <c r="J99" s="58">
        <f t="shared" si="18"/>
        <v>0</v>
      </c>
      <c r="K99" s="58">
        <f t="shared" si="18"/>
        <v>0</v>
      </c>
      <c r="L99" s="58">
        <f>SUM(B99,D99,F99,H99,J99)</f>
        <v>0</v>
      </c>
      <c r="M99" s="58">
        <f>SUM(C99,E99,G99,I99,K99)</f>
        <v>0</v>
      </c>
      <c r="N99" s="58">
        <f>SUM(L99,M99)</f>
        <v>0</v>
      </c>
    </row>
    <row r="100" spans="1:14" x14ac:dyDescent="0.2">
      <c r="A100" s="28" t="s">
        <v>31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39"/>
      <c r="N100" s="39"/>
    </row>
    <row r="101" spans="1:14" x14ac:dyDescent="0.2">
      <c r="A101" s="28" t="s">
        <v>32</v>
      </c>
      <c r="B101" s="45"/>
      <c r="C101" s="67"/>
      <c r="D101" s="45"/>
      <c r="E101" s="67"/>
      <c r="F101" s="45"/>
      <c r="G101" s="67"/>
      <c r="H101" s="45"/>
      <c r="I101" s="67"/>
      <c r="J101" s="45"/>
      <c r="K101" s="67"/>
      <c r="L101" s="45"/>
      <c r="M101" s="45"/>
      <c r="N101" s="39"/>
    </row>
    <row r="102" spans="1:14" ht="15" x14ac:dyDescent="0.2">
      <c r="A102" s="71" t="s">
        <v>33</v>
      </c>
      <c r="B102" s="33"/>
      <c r="C102" s="68">
        <v>0</v>
      </c>
      <c r="D102" s="38"/>
      <c r="E102" s="68">
        <v>0</v>
      </c>
      <c r="F102" s="38"/>
      <c r="G102" s="68">
        <v>0</v>
      </c>
      <c r="H102" s="38"/>
      <c r="I102" s="68">
        <v>0</v>
      </c>
      <c r="J102" s="38"/>
      <c r="K102" s="68">
        <v>0</v>
      </c>
      <c r="L102" s="38"/>
      <c r="M102" s="57">
        <f>SUM(C102,E102,G102,I102,K102)</f>
        <v>0</v>
      </c>
      <c r="N102" s="57">
        <f>M102</f>
        <v>0</v>
      </c>
    </row>
    <row r="103" spans="1:14" ht="15" customHeight="1" x14ac:dyDescent="0.2">
      <c r="A103" s="71" t="s">
        <v>33</v>
      </c>
      <c r="B103" s="38"/>
      <c r="C103" s="68">
        <v>0</v>
      </c>
      <c r="D103" s="38"/>
      <c r="E103" s="68">
        <v>0</v>
      </c>
      <c r="F103" s="38"/>
      <c r="G103" s="68">
        <v>0</v>
      </c>
      <c r="H103" s="38"/>
      <c r="I103" s="68">
        <v>0</v>
      </c>
      <c r="J103" s="38"/>
      <c r="K103" s="68">
        <v>0</v>
      </c>
      <c r="L103" s="38"/>
      <c r="M103" s="57">
        <f>SUM(C103,E103,G103,I103,K103)</f>
        <v>0</v>
      </c>
      <c r="N103" s="57">
        <f>M103</f>
        <v>0</v>
      </c>
    </row>
    <row r="104" spans="1:14" ht="15" customHeight="1" x14ac:dyDescent="0.2">
      <c r="A104" s="71" t="s">
        <v>33</v>
      </c>
      <c r="B104" s="38"/>
      <c r="C104" s="68">
        <v>0</v>
      </c>
      <c r="D104" s="38"/>
      <c r="E104" s="68">
        <v>0</v>
      </c>
      <c r="F104" s="38"/>
      <c r="G104" s="68">
        <v>0</v>
      </c>
      <c r="H104" s="38"/>
      <c r="I104" s="68">
        <v>0</v>
      </c>
      <c r="J104" s="38"/>
      <c r="K104" s="68">
        <v>0</v>
      </c>
      <c r="L104" s="38"/>
      <c r="M104" s="57">
        <f>SUM(C104,E104,G104,I104,K104)</f>
        <v>0</v>
      </c>
      <c r="N104" s="57">
        <f>M104</f>
        <v>0</v>
      </c>
    </row>
    <row r="105" spans="1:14" x14ac:dyDescent="0.2">
      <c r="A105" s="28"/>
      <c r="B105" s="38"/>
      <c r="C105" s="63"/>
      <c r="D105" s="38"/>
      <c r="E105" s="63"/>
      <c r="F105" s="38"/>
      <c r="G105" s="63"/>
      <c r="H105" s="38"/>
      <c r="I105" s="38"/>
      <c r="J105" s="38"/>
      <c r="K105" s="63"/>
      <c r="L105" s="38"/>
      <c r="M105" s="39"/>
      <c r="N105" s="39"/>
    </row>
    <row r="106" spans="1:14" ht="15.75" x14ac:dyDescent="0.25">
      <c r="A106" s="47" t="s">
        <v>34</v>
      </c>
      <c r="B106" s="58">
        <f>SUM(B99:B105)</f>
        <v>0</v>
      </c>
      <c r="C106" s="58">
        <f t="shared" ref="C106:L106" si="19">SUM(C99:C105)</f>
        <v>0</v>
      </c>
      <c r="D106" s="58">
        <f t="shared" si="19"/>
        <v>0</v>
      </c>
      <c r="E106" s="58">
        <f t="shared" si="19"/>
        <v>0</v>
      </c>
      <c r="F106" s="58">
        <f t="shared" si="19"/>
        <v>0</v>
      </c>
      <c r="G106" s="58">
        <f t="shared" si="19"/>
        <v>0</v>
      </c>
      <c r="H106" s="58">
        <f t="shared" si="19"/>
        <v>0</v>
      </c>
      <c r="I106" s="58">
        <f t="shared" si="19"/>
        <v>0</v>
      </c>
      <c r="J106" s="58">
        <f t="shared" si="19"/>
        <v>0</v>
      </c>
      <c r="K106" s="58">
        <f t="shared" si="19"/>
        <v>0</v>
      </c>
      <c r="L106" s="58">
        <f t="shared" si="19"/>
        <v>0</v>
      </c>
      <c r="M106" s="58">
        <f>SUM(C106,E106,G106,I106,K106)</f>
        <v>0</v>
      </c>
      <c r="N106" s="58">
        <f>SUM(L106,M106)</f>
        <v>0</v>
      </c>
    </row>
    <row r="107" spans="1:14" s="75" customFormat="1" x14ac:dyDescent="0.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4" s="75" customFormat="1" x14ac:dyDescent="0.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4" s="75" customFormat="1" x14ac:dyDescent="0.2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1:14" s="75" customFormat="1" x14ac:dyDescent="0.2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1:14" s="75" customFormat="1" x14ac:dyDescent="0.2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4" s="75" customFormat="1" x14ac:dyDescent="0.2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2:12" s="75" customFormat="1" x14ac:dyDescent="0.2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2:12" s="75" customFormat="1" x14ac:dyDescent="0.2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</sheetData>
  <sheetProtection algorithmName="SHA-512" hashValue="eR7Q63+l/e02KmniqPyiCTS/NkVBaf967Ft+FuwFJeoKrLaGPOs6rLqf7M7Z43gTjVry5jsP5eXIRevJL3xtsQ==" saltValue="kiKYoF5LQ/d4hTPeA0SHkw==" spinCount="100000" sheet="1" selectLockedCells="1"/>
  <conditionalFormatting sqref="A1:A86">
    <cfRule type="expression" dxfId="12" priority="1" stopIfTrue="1">
      <formula>CELL("Protect", A1)</formula>
    </cfRule>
  </conditionalFormatting>
  <conditionalFormatting sqref="A87:N106">
    <cfRule type="expression" dxfId="11" priority="2" stopIfTrue="1">
      <formula>CELL("Protect", A87)</formula>
    </cfRule>
  </conditionalFormatting>
  <conditionalFormatting sqref="B1:N49">
    <cfRule type="expression" dxfId="10" priority="1066" stopIfTrue="1">
      <formula>CELL("Protect", B1)</formula>
    </cfRule>
  </conditionalFormatting>
  <conditionalFormatting sqref="B51:N55">
    <cfRule type="expression" dxfId="9" priority="1065" stopIfTrue="1">
      <formula xml:space="preserve"> CELL("Protect",#REF!)</formula>
    </cfRule>
  </conditionalFormatting>
  <conditionalFormatting sqref="B56:N86">
    <cfRule type="expression" dxfId="8" priority="607" stopIfTrue="1">
      <formula>CELL("Protect", B56)</formula>
    </cfRule>
  </conditionalFormatting>
  <conditionalFormatting sqref="C69 E69 G69 I69 K69">
    <cfRule type="expression" dxfId="7" priority="1255" stopIfTrue="1">
      <formula>CELL("Protect", C69)</formula>
    </cfRule>
  </conditionalFormatting>
  <hyperlinks>
    <hyperlink ref="A20" r:id="rId1" display="  Graduate Student(s)(7.5%) Ph.D. GRA " xr:uid="{63EB91F9-6BEE-4147-A91E-F290F36B7E72}"/>
    <hyperlink ref="A19" r:id="rId2" display="  Graduate Student(s)(7.5%) M.S. GRA " xr:uid="{87F24142-0A1E-4091-98D5-BF8D18938E61}"/>
  </hyperlinks>
  <printOptions gridLines="1"/>
  <pageMargins left="0.56000000000000005" right="0.55000000000000004" top="0.31" bottom="0.24" header="0.17" footer="0.17"/>
  <pageSetup scale="35" orientation="landscape" horizontalDpi="4294967292" r:id="rId3"/>
  <headerFooter alignWithMargins="0">
    <oddHeader>&amp;L&amp;"System,Bold"&amp;12Budget Estimate</oddHeader>
    <oddFooter>&amp;C&amp;A&amp;R&amp;F       &amp;D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7030A0"/>
    <pageSetUpPr fitToPage="1"/>
  </sheetPr>
  <dimension ref="A1:IU114"/>
  <sheetViews>
    <sheetView zoomScale="90" zoomScaleNormal="90" workbookViewId="0">
      <pane xSplit="1" ySplit="7" topLeftCell="B68" activePane="bottomRight" state="frozen"/>
      <selection activeCell="B9" sqref="B9"/>
      <selection pane="topRight" activeCell="B9" sqref="B9"/>
      <selection pane="bottomLeft" activeCell="B9" sqref="B9"/>
      <selection pane="bottomRight" activeCell="A102" sqref="A102"/>
    </sheetView>
  </sheetViews>
  <sheetFormatPr defaultColWidth="9.28515625" defaultRowHeight="12.75" x14ac:dyDescent="0.2"/>
  <cols>
    <col min="1" max="1" width="89.28515625" style="30" customWidth="1"/>
    <col min="2" max="11" width="13.28515625" style="46" customWidth="1"/>
    <col min="12" max="12" width="16.42578125" style="46" customWidth="1"/>
    <col min="13" max="13" width="13.28515625" style="30" customWidth="1"/>
    <col min="14" max="14" width="15.28515625" style="30" customWidth="1"/>
    <col min="15" max="16384" width="9.28515625" style="30"/>
  </cols>
  <sheetData>
    <row r="1" spans="1:14" x14ac:dyDescent="0.2">
      <c r="A1" s="47" t="s">
        <v>41</v>
      </c>
    </row>
    <row r="2" spans="1:14" x14ac:dyDescent="0.2">
      <c r="A2" s="72" t="s">
        <v>40</v>
      </c>
      <c r="B2" s="31" t="s">
        <v>0</v>
      </c>
      <c r="C2" s="31" t="s">
        <v>1</v>
      </c>
      <c r="D2" s="31" t="s">
        <v>0</v>
      </c>
      <c r="E2" s="31" t="s">
        <v>1</v>
      </c>
      <c r="F2" s="31" t="s">
        <v>0</v>
      </c>
      <c r="G2" s="31" t="s">
        <v>1</v>
      </c>
      <c r="H2" s="31" t="s">
        <v>0</v>
      </c>
      <c r="I2" s="31" t="s">
        <v>1</v>
      </c>
      <c r="J2" s="31" t="s">
        <v>0</v>
      </c>
      <c r="K2" s="31" t="s">
        <v>1</v>
      </c>
      <c r="L2" s="31" t="s">
        <v>2</v>
      </c>
      <c r="M2" s="31" t="s">
        <v>2</v>
      </c>
      <c r="N2" s="31" t="s">
        <v>2</v>
      </c>
    </row>
    <row r="3" spans="1:14" x14ac:dyDescent="0.2">
      <c r="A3" s="72" t="s">
        <v>3</v>
      </c>
      <c r="B3" s="31" t="s">
        <v>4</v>
      </c>
      <c r="C3" s="31" t="s">
        <v>5</v>
      </c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1" t="s">
        <v>5</v>
      </c>
      <c r="J3" s="31" t="s">
        <v>4</v>
      </c>
      <c r="K3" s="31" t="s">
        <v>5</v>
      </c>
      <c r="L3" s="31" t="s">
        <v>0</v>
      </c>
      <c r="M3" s="31" t="s">
        <v>1</v>
      </c>
      <c r="N3" s="31" t="s">
        <v>6</v>
      </c>
    </row>
    <row r="4" spans="1:14" ht="15" customHeight="1" x14ac:dyDescent="0.2">
      <c r="A4" s="72" t="s">
        <v>36</v>
      </c>
      <c r="B4" s="55" t="s">
        <v>7</v>
      </c>
      <c r="C4" s="55" t="s">
        <v>7</v>
      </c>
      <c r="D4" s="55" t="s">
        <v>8</v>
      </c>
      <c r="E4" s="55" t="s">
        <v>8</v>
      </c>
      <c r="F4" s="55" t="s">
        <v>9</v>
      </c>
      <c r="G4" s="55" t="s">
        <v>9</v>
      </c>
      <c r="H4" s="55" t="s">
        <v>10</v>
      </c>
      <c r="I4" s="55" t="s">
        <v>10</v>
      </c>
      <c r="J4" s="55" t="s">
        <v>11</v>
      </c>
      <c r="K4" s="55" t="s">
        <v>11</v>
      </c>
      <c r="L4" s="55" t="s">
        <v>4</v>
      </c>
      <c r="M4" s="55" t="s">
        <v>5</v>
      </c>
      <c r="N4" s="55" t="s">
        <v>12</v>
      </c>
    </row>
    <row r="5" spans="1:14" ht="14.25" customHeight="1" x14ac:dyDescent="0.2">
      <c r="A5" s="72" t="s">
        <v>13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4.25" customHeight="1" x14ac:dyDescent="0.2">
      <c r="A6" s="72" t="s">
        <v>37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14.25" customHeight="1" x14ac:dyDescent="0.2">
      <c r="A7" s="72" t="s">
        <v>38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x14ac:dyDescent="0.2">
      <c r="A8" s="47" t="s">
        <v>14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4" ht="15" x14ac:dyDescent="0.2">
      <c r="A9" s="111" t="s">
        <v>93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7">
        <f t="shared" ref="L9:M31" si="0">SUM(B9,D9,F9,H9,J9)</f>
        <v>0</v>
      </c>
      <c r="M9" s="57">
        <f t="shared" si="0"/>
        <v>0</v>
      </c>
      <c r="N9" s="57">
        <f t="shared" ref="N9:N33" si="1">SUM(L9,M9)</f>
        <v>0</v>
      </c>
    </row>
    <row r="10" spans="1:14" ht="15" x14ac:dyDescent="0.2">
      <c r="A10" s="111" t="s">
        <v>94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7">
        <f t="shared" si="0"/>
        <v>0</v>
      </c>
      <c r="M10" s="57">
        <f t="shared" si="0"/>
        <v>0</v>
      </c>
      <c r="N10" s="57">
        <f t="shared" si="1"/>
        <v>0</v>
      </c>
    </row>
    <row r="11" spans="1:14" ht="15" x14ac:dyDescent="0.2">
      <c r="A11" s="111" t="s">
        <v>93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7">
        <f t="shared" si="0"/>
        <v>0</v>
      </c>
      <c r="M11" s="57">
        <f t="shared" si="0"/>
        <v>0</v>
      </c>
      <c r="N11" s="57">
        <f t="shared" si="1"/>
        <v>0</v>
      </c>
    </row>
    <row r="12" spans="1:14" ht="15" x14ac:dyDescent="0.2">
      <c r="A12" s="111" t="s">
        <v>94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7">
        <f t="shared" si="0"/>
        <v>0</v>
      </c>
      <c r="M12" s="57">
        <f t="shared" si="0"/>
        <v>0</v>
      </c>
      <c r="N12" s="57">
        <f t="shared" si="1"/>
        <v>0</v>
      </c>
    </row>
    <row r="13" spans="1:14" ht="15" x14ac:dyDescent="0.2">
      <c r="A13" s="111" t="s">
        <v>93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7">
        <f t="shared" si="0"/>
        <v>0</v>
      </c>
      <c r="M13" s="57">
        <f t="shared" si="0"/>
        <v>0</v>
      </c>
      <c r="N13" s="57">
        <f t="shared" si="1"/>
        <v>0</v>
      </c>
    </row>
    <row r="14" spans="1:14" ht="15" x14ac:dyDescent="0.2">
      <c r="A14" s="111" t="s">
        <v>94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7">
        <f t="shared" si="0"/>
        <v>0</v>
      </c>
      <c r="M14" s="57">
        <f t="shared" si="0"/>
        <v>0</v>
      </c>
      <c r="N14" s="57">
        <f t="shared" si="1"/>
        <v>0</v>
      </c>
    </row>
    <row r="15" spans="1:14" ht="15" x14ac:dyDescent="0.2">
      <c r="A15" s="111" t="s">
        <v>93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7">
        <f t="shared" si="0"/>
        <v>0</v>
      </c>
      <c r="M15" s="57">
        <f t="shared" si="0"/>
        <v>0</v>
      </c>
      <c r="N15" s="57">
        <f t="shared" si="1"/>
        <v>0</v>
      </c>
    </row>
    <row r="16" spans="1:14" ht="15" x14ac:dyDescent="0.2">
      <c r="A16" s="111" t="s">
        <v>94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7">
        <f t="shared" si="0"/>
        <v>0</v>
      </c>
      <c r="M16" s="57">
        <f t="shared" si="0"/>
        <v>0</v>
      </c>
      <c r="N16" s="57">
        <f t="shared" si="1"/>
        <v>0</v>
      </c>
    </row>
    <row r="17" spans="1:14" ht="15" x14ac:dyDescent="0.2">
      <c r="A17" s="111" t="s">
        <v>93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7">
        <f>SUM(B17,D17,F17,H17,J17)</f>
        <v>0</v>
      </c>
      <c r="M17" s="57">
        <f>SUM(C17,E17,G17,I17,K17)</f>
        <v>0</v>
      </c>
      <c r="N17" s="57">
        <f>SUM(L17,M17)</f>
        <v>0</v>
      </c>
    </row>
    <row r="18" spans="1:14" ht="15" x14ac:dyDescent="0.2">
      <c r="A18" s="111" t="s">
        <v>94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7">
        <f>SUM(B18,D18,F18,H18,J18)</f>
        <v>0</v>
      </c>
      <c r="M18" s="57">
        <f>SUM(C18,E18,G18,I18,K18)</f>
        <v>0</v>
      </c>
      <c r="N18" s="57">
        <f>SUM(L18,M18)</f>
        <v>0</v>
      </c>
    </row>
    <row r="19" spans="1:14" ht="15" x14ac:dyDescent="0.2">
      <c r="A19" s="71" t="s">
        <v>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7">
        <f t="shared" si="0"/>
        <v>0</v>
      </c>
      <c r="M19" s="57">
        <f t="shared" si="0"/>
        <v>0</v>
      </c>
      <c r="N19" s="57">
        <f t="shared" si="1"/>
        <v>0</v>
      </c>
    </row>
    <row r="20" spans="1:14" ht="15" x14ac:dyDescent="0.2">
      <c r="A20" s="71" t="s">
        <v>97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7">
        <f t="shared" si="0"/>
        <v>0</v>
      </c>
      <c r="M20" s="57">
        <f t="shared" si="0"/>
        <v>0</v>
      </c>
      <c r="N20" s="57">
        <f t="shared" si="1"/>
        <v>0</v>
      </c>
    </row>
    <row r="21" spans="1:14" ht="15" x14ac:dyDescent="0.2">
      <c r="A21" s="75" t="s">
        <v>92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7">
        <f t="shared" si="0"/>
        <v>0</v>
      </c>
      <c r="M21" s="57">
        <f t="shared" si="0"/>
        <v>0</v>
      </c>
      <c r="N21" s="57">
        <f t="shared" si="1"/>
        <v>0</v>
      </c>
    </row>
    <row r="22" spans="1:14" ht="15" x14ac:dyDescent="0.2">
      <c r="A22" s="75" t="s">
        <v>92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7">
        <f t="shared" si="0"/>
        <v>0</v>
      </c>
      <c r="M22" s="57">
        <f t="shared" si="0"/>
        <v>0</v>
      </c>
      <c r="N22" s="57">
        <f t="shared" si="1"/>
        <v>0</v>
      </c>
    </row>
    <row r="23" spans="1:14" ht="15" x14ac:dyDescent="0.2">
      <c r="A23" s="75" t="s">
        <v>92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7">
        <f t="shared" si="0"/>
        <v>0</v>
      </c>
      <c r="M23" s="57">
        <f t="shared" si="0"/>
        <v>0</v>
      </c>
      <c r="N23" s="57">
        <f t="shared" si="1"/>
        <v>0</v>
      </c>
    </row>
    <row r="24" spans="1:14" ht="15" x14ac:dyDescent="0.2">
      <c r="A24" s="75" t="s">
        <v>92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7">
        <f t="shared" si="0"/>
        <v>0</v>
      </c>
      <c r="M24" s="57">
        <f t="shared" si="0"/>
        <v>0</v>
      </c>
      <c r="N24" s="57">
        <f t="shared" si="1"/>
        <v>0</v>
      </c>
    </row>
    <row r="25" spans="1:14" ht="15" x14ac:dyDescent="0.2">
      <c r="A25" s="75" t="s">
        <v>92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7">
        <f t="shared" si="0"/>
        <v>0</v>
      </c>
      <c r="M25" s="57">
        <f t="shared" si="0"/>
        <v>0</v>
      </c>
      <c r="N25" s="57">
        <f t="shared" si="1"/>
        <v>0</v>
      </c>
    </row>
    <row r="26" spans="1:14" ht="15" x14ac:dyDescent="0.2">
      <c r="A26" s="75" t="s">
        <v>92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7">
        <f t="shared" si="0"/>
        <v>0</v>
      </c>
      <c r="M26" s="57">
        <f t="shared" si="0"/>
        <v>0</v>
      </c>
      <c r="N26" s="57">
        <f t="shared" si="1"/>
        <v>0</v>
      </c>
    </row>
    <row r="27" spans="1:14" ht="15" x14ac:dyDescent="0.2">
      <c r="A27" s="75" t="s">
        <v>92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7">
        <f t="shared" si="0"/>
        <v>0</v>
      </c>
      <c r="M27" s="57">
        <f t="shared" si="0"/>
        <v>0</v>
      </c>
      <c r="N27" s="57">
        <f t="shared" si="1"/>
        <v>0</v>
      </c>
    </row>
    <row r="28" spans="1:14" ht="15" x14ac:dyDescent="0.2">
      <c r="A28" s="75" t="s">
        <v>92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7">
        <f t="shared" si="0"/>
        <v>0</v>
      </c>
      <c r="M28" s="57">
        <f t="shared" si="0"/>
        <v>0</v>
      </c>
      <c r="N28" s="57">
        <f t="shared" si="1"/>
        <v>0</v>
      </c>
    </row>
    <row r="29" spans="1:14" ht="15" x14ac:dyDescent="0.2">
      <c r="A29" s="75" t="s">
        <v>92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7">
        <f t="shared" si="0"/>
        <v>0</v>
      </c>
      <c r="M29" s="57">
        <f t="shared" si="0"/>
        <v>0</v>
      </c>
      <c r="N29" s="57">
        <f t="shared" si="1"/>
        <v>0</v>
      </c>
    </row>
    <row r="30" spans="1:14" ht="15" x14ac:dyDescent="0.2">
      <c r="A30" s="75" t="s">
        <v>92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7">
        <f t="shared" si="0"/>
        <v>0</v>
      </c>
      <c r="M30" s="57">
        <f t="shared" si="0"/>
        <v>0</v>
      </c>
      <c r="N30" s="57">
        <f t="shared" si="1"/>
        <v>0</v>
      </c>
    </row>
    <row r="31" spans="1:14" ht="15" x14ac:dyDescent="0.2">
      <c r="A31" s="75" t="s">
        <v>95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7">
        <f t="shared" si="0"/>
        <v>0</v>
      </c>
      <c r="M31" s="57">
        <f t="shared" si="0"/>
        <v>0</v>
      </c>
      <c r="N31" s="57">
        <f t="shared" si="1"/>
        <v>0</v>
      </c>
    </row>
    <row r="32" spans="1:14" ht="15" x14ac:dyDescent="0.2">
      <c r="A32" s="71" t="s">
        <v>39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7">
        <f>SUM(B32,D32,F32,H32,J32)</f>
        <v>0</v>
      </c>
      <c r="M32" s="57">
        <f>SUM(C32,E32,G32,I32,K32)</f>
        <v>0</v>
      </c>
      <c r="N32" s="57">
        <f t="shared" si="1"/>
        <v>0</v>
      </c>
    </row>
    <row r="33" spans="1:255" ht="15" x14ac:dyDescent="0.2">
      <c r="A33" s="71" t="s">
        <v>15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7">
        <f>SUM(B33,D33,F33,H33,J33)</f>
        <v>0</v>
      </c>
      <c r="M33" s="57">
        <f>SUM(C33,E33,G33,I33,K33)</f>
        <v>0</v>
      </c>
      <c r="N33" s="57">
        <f t="shared" si="1"/>
        <v>0</v>
      </c>
    </row>
    <row r="34" spans="1:255" ht="15.75" x14ac:dyDescent="0.25">
      <c r="A34" s="28" t="s">
        <v>16</v>
      </c>
      <c r="B34" s="58">
        <f t="shared" ref="B34:N34" si="2">SUM(B9:B33)</f>
        <v>0</v>
      </c>
      <c r="C34" s="58">
        <f t="shared" si="2"/>
        <v>0</v>
      </c>
      <c r="D34" s="58">
        <f t="shared" si="2"/>
        <v>0</v>
      </c>
      <c r="E34" s="58">
        <f t="shared" si="2"/>
        <v>0</v>
      </c>
      <c r="F34" s="58">
        <f>SUM(F9:F33)</f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  <c r="J34" s="58">
        <f>SUM(J9:J33)</f>
        <v>0</v>
      </c>
      <c r="K34" s="58">
        <f>SUM(K9:K33)</f>
        <v>0</v>
      </c>
      <c r="L34" s="58">
        <f t="shared" si="2"/>
        <v>0</v>
      </c>
      <c r="M34" s="58">
        <f t="shared" si="2"/>
        <v>0</v>
      </c>
      <c r="N34" s="58">
        <f t="shared" si="2"/>
        <v>0</v>
      </c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</row>
    <row r="35" spans="1:255" ht="15" x14ac:dyDescent="0.2">
      <c r="A35" s="2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36"/>
      <c r="N35" s="36"/>
    </row>
    <row r="36" spans="1:255" ht="15" x14ac:dyDescent="0.2">
      <c r="A36" s="47" t="s">
        <v>17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36"/>
      <c r="N36" s="36"/>
    </row>
    <row r="37" spans="1:255" ht="15" x14ac:dyDescent="0.2">
      <c r="A37" s="28" t="str">
        <f>Master!A37</f>
        <v xml:space="preserve">  Temporary (10.1%)</v>
      </c>
      <c r="B37" s="57">
        <f>Master!$B$37*B31</f>
        <v>0</v>
      </c>
      <c r="C37" s="57">
        <f>Master!$B$37*C31</f>
        <v>0</v>
      </c>
      <c r="D37" s="57">
        <f>Master!$B$37*D31</f>
        <v>0</v>
      </c>
      <c r="E37" s="57">
        <f>Master!$B$37*E31</f>
        <v>0</v>
      </c>
      <c r="F37" s="57">
        <f>Master!$B$37*F31</f>
        <v>0</v>
      </c>
      <c r="G37" s="57">
        <f>Master!$B$37*G31</f>
        <v>0</v>
      </c>
      <c r="H37" s="57">
        <f>Master!$B$37*H31</f>
        <v>0</v>
      </c>
      <c r="I37" s="57">
        <f>Master!$B$37*I31</f>
        <v>0</v>
      </c>
      <c r="J37" s="57">
        <f>Master!$B$37*J31</f>
        <v>0</v>
      </c>
      <c r="K37" s="57">
        <f>Master!$B$37*K31</f>
        <v>0</v>
      </c>
      <c r="L37" s="57">
        <f t="shared" ref="L37:M41" si="3">SUM(B37,D37,F37,H37,J37)</f>
        <v>0</v>
      </c>
      <c r="M37" s="57">
        <f t="shared" si="3"/>
        <v>0</v>
      </c>
      <c r="N37" s="57">
        <f>SUM(L37,M37)</f>
        <v>0</v>
      </c>
    </row>
    <row r="38" spans="1:255" ht="15" x14ac:dyDescent="0.2">
      <c r="A38" s="28" t="str">
        <f>Master!A38</f>
        <v xml:space="preserve">  Faculty Academic and Other (38.6%)</v>
      </c>
      <c r="B38" s="57">
        <f>Master!$B$38*SUM(B10,B12,B14,B16,B18,B21:B30)</f>
        <v>0</v>
      </c>
      <c r="C38" s="57">
        <f>Master!$B$38*SUM(C10,C12,C14,C16,C18,C21:C30)</f>
        <v>0</v>
      </c>
      <c r="D38" s="57">
        <f>Master!$B$38*SUM(D10,D12,D14,D16,D18,D21:D30)</f>
        <v>0</v>
      </c>
      <c r="E38" s="57">
        <f>Master!$B$38*SUM(E10,E12,E14,E16,E18,E21:E30)</f>
        <v>0</v>
      </c>
      <c r="F38" s="57">
        <f>Master!$B$38*SUM(F10,F12,F14,F16,F18,F21:F30)</f>
        <v>0</v>
      </c>
      <c r="G38" s="57">
        <f>Master!$B$38*SUM(G10,G12,G14,G16,G18,G21:G30)</f>
        <v>0</v>
      </c>
      <c r="H38" s="57">
        <f>Master!$B$38*SUM(H10,H12,H14,H16,H18,H21:H30)</f>
        <v>0</v>
      </c>
      <c r="I38" s="57">
        <f>Master!$B$38*SUM(I10,I12,I14,I16,I18,I21:I30)</f>
        <v>0</v>
      </c>
      <c r="J38" s="57">
        <f>Master!$B$38*SUM(J10,J12,J14,J16,J18,J21:J30)</f>
        <v>0</v>
      </c>
      <c r="K38" s="57">
        <f>Master!$B$38*SUM(K10,K12,K14,K16,K18,K21:K30)</f>
        <v>0</v>
      </c>
      <c r="L38" s="57">
        <f t="shared" si="3"/>
        <v>0</v>
      </c>
      <c r="M38" s="57">
        <f t="shared" si="3"/>
        <v>0</v>
      </c>
      <c r="N38" s="57">
        <f>SUM(L38,M38)</f>
        <v>0</v>
      </c>
    </row>
    <row r="39" spans="1:255" ht="15" x14ac:dyDescent="0.2">
      <c r="A39" s="28" t="str">
        <f>Master!A39</f>
        <v xml:space="preserve">  Faculty Summer  (19.4%)</v>
      </c>
      <c r="B39" s="57">
        <f>Master!$B$39*SUM(B9,B11,B13,B15,B17)</f>
        <v>0</v>
      </c>
      <c r="C39" s="57">
        <f>Master!$B$39*SUM(C9,C11,C13,C15,C17)</f>
        <v>0</v>
      </c>
      <c r="D39" s="57">
        <f>Master!$B$39*SUM(D9,D11,D13,D15,D17)</f>
        <v>0</v>
      </c>
      <c r="E39" s="57">
        <f>Master!$B$39*SUM(E9,E11,E13,E15,E17)</f>
        <v>0</v>
      </c>
      <c r="F39" s="57">
        <f>Master!$B$39*SUM(F9,F11,F13,F15,F17)</f>
        <v>0</v>
      </c>
      <c r="G39" s="57">
        <f>Master!$B$39*SUM(G9,G11,G13,G15,G17)</f>
        <v>0</v>
      </c>
      <c r="H39" s="57">
        <f>Master!$B$39*SUM(H9,H11,H13,H15,H17)</f>
        <v>0</v>
      </c>
      <c r="I39" s="57">
        <f>Master!$B$39*SUM(I9,I11,I13,I15,I17)</f>
        <v>0</v>
      </c>
      <c r="J39" s="57">
        <f>Master!$B$39*SUM(J9,J11,J13,J15,J17)</f>
        <v>0</v>
      </c>
      <c r="K39" s="57">
        <f>Master!$B$39*SUM(K9,K11,K13,K15,K17)</f>
        <v>0</v>
      </c>
      <c r="L39" s="57">
        <f t="shared" si="3"/>
        <v>0</v>
      </c>
      <c r="M39" s="57">
        <f t="shared" si="3"/>
        <v>0</v>
      </c>
      <c r="N39" s="57">
        <f>SUM(L39,M39)</f>
        <v>0</v>
      </c>
    </row>
    <row r="40" spans="1:255" ht="15" x14ac:dyDescent="0.2">
      <c r="A40" s="28" t="str">
        <f>Master!A40</f>
        <v xml:space="preserve">  Graduate Students (14.7%)</v>
      </c>
      <c r="B40" s="57">
        <f>Master!$B$40*SUM(B19,B20)</f>
        <v>0</v>
      </c>
      <c r="C40" s="57">
        <f>Master!$B$40*SUM(C19,C20)</f>
        <v>0</v>
      </c>
      <c r="D40" s="57">
        <f>Master!$B$40*SUM(D19,D20)</f>
        <v>0</v>
      </c>
      <c r="E40" s="57">
        <f>Master!$B$40*SUM(E19,E20)</f>
        <v>0</v>
      </c>
      <c r="F40" s="57">
        <f>Master!$B$40*SUM(F19,F20)</f>
        <v>0</v>
      </c>
      <c r="G40" s="57">
        <f>Master!$B$40*SUM(G19,G20)</f>
        <v>0</v>
      </c>
      <c r="H40" s="57">
        <f>Master!$B$40*SUM(H19,H20)</f>
        <v>0</v>
      </c>
      <c r="I40" s="57">
        <f>Master!$B$40*SUM(I19,I20)</f>
        <v>0</v>
      </c>
      <c r="J40" s="57">
        <f>Master!$B$40*SUM(J19,J20)</f>
        <v>0</v>
      </c>
      <c r="K40" s="57">
        <f>Master!$B$40*SUM(K19,K20)</f>
        <v>0</v>
      </c>
      <c r="L40" s="57">
        <f>SUM(B40,D40,F40,H40,J40)</f>
        <v>0</v>
      </c>
      <c r="M40" s="57">
        <f>SUM(C40,E40,G40,I40,K40)</f>
        <v>0</v>
      </c>
      <c r="N40" s="57">
        <f>SUM(L40,M40)</f>
        <v>0</v>
      </c>
    </row>
    <row r="41" spans="1:255" ht="15.75" x14ac:dyDescent="0.25">
      <c r="A41" s="28" t="s">
        <v>18</v>
      </c>
      <c r="B41" s="58">
        <f>SUM(B37:B40)</f>
        <v>0</v>
      </c>
      <c r="C41" s="58">
        <f>SUM(C37:C40)</f>
        <v>0</v>
      </c>
      <c r="D41" s="58">
        <f t="shared" ref="D41:K41" si="4">SUM(D37:D40)</f>
        <v>0</v>
      </c>
      <c r="E41" s="58">
        <f t="shared" si="4"/>
        <v>0</v>
      </c>
      <c r="F41" s="58">
        <f t="shared" si="4"/>
        <v>0</v>
      </c>
      <c r="G41" s="58">
        <f t="shared" si="4"/>
        <v>0</v>
      </c>
      <c r="H41" s="58">
        <f t="shared" si="4"/>
        <v>0</v>
      </c>
      <c r="I41" s="58">
        <f t="shared" si="4"/>
        <v>0</v>
      </c>
      <c r="J41" s="58">
        <f t="shared" si="4"/>
        <v>0</v>
      </c>
      <c r="K41" s="58">
        <f t="shared" si="4"/>
        <v>0</v>
      </c>
      <c r="L41" s="58">
        <f t="shared" si="3"/>
        <v>0</v>
      </c>
      <c r="M41" s="58">
        <f t="shared" si="3"/>
        <v>0</v>
      </c>
      <c r="N41" s="58">
        <f>SUM(L41,M41)</f>
        <v>0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</row>
    <row r="42" spans="1:255" ht="15.75" x14ac:dyDescent="0.25">
      <c r="A42" s="2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</row>
    <row r="43" spans="1:255" ht="15.75" x14ac:dyDescent="0.25">
      <c r="A43" s="47" t="s">
        <v>19</v>
      </c>
      <c r="B43" s="58">
        <f>SUM(B34,B41)</f>
        <v>0</v>
      </c>
      <c r="C43" s="58">
        <f t="shared" ref="C43:I43" si="5">SUM(C34,C41)</f>
        <v>0</v>
      </c>
      <c r="D43" s="58">
        <f t="shared" si="5"/>
        <v>0</v>
      </c>
      <c r="E43" s="58">
        <f t="shared" si="5"/>
        <v>0</v>
      </c>
      <c r="F43" s="58">
        <f t="shared" si="5"/>
        <v>0</v>
      </c>
      <c r="G43" s="58">
        <f t="shared" si="5"/>
        <v>0</v>
      </c>
      <c r="H43" s="58">
        <f t="shared" si="5"/>
        <v>0</v>
      </c>
      <c r="I43" s="58">
        <f t="shared" si="5"/>
        <v>0</v>
      </c>
      <c r="J43" s="58">
        <f>SUM(J34,J41)</f>
        <v>0</v>
      </c>
      <c r="K43" s="58">
        <f>SUM(K34,K41)</f>
        <v>0</v>
      </c>
      <c r="L43" s="58">
        <f>SUM(B43,D43,F43,H43,J43)</f>
        <v>0</v>
      </c>
      <c r="M43" s="58">
        <f>SUM(C43,E43,G43,I43,K43)</f>
        <v>0</v>
      </c>
      <c r="N43" s="58">
        <f>SUM(L43,M43)</f>
        <v>0</v>
      </c>
    </row>
    <row r="44" spans="1:255" ht="15.75" x14ac:dyDescent="0.25">
      <c r="A44" s="2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255" ht="15" x14ac:dyDescent="0.2">
      <c r="A45" s="74" t="s">
        <v>101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7">
        <f>SUM(B45,D45,F45,H45,J45)</f>
        <v>0</v>
      </c>
      <c r="M45" s="57">
        <f>SUM(C45,E45,G45,I45,K45)</f>
        <v>0</v>
      </c>
      <c r="N45" s="57">
        <f>SUM(L45,M45)</f>
        <v>0</v>
      </c>
    </row>
    <row r="46" spans="1:255" ht="15" x14ac:dyDescent="0.2">
      <c r="A46" s="74" t="s">
        <v>102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7">
        <f>SUM(B46,D46,F46,H46,J46)</f>
        <v>0</v>
      </c>
      <c r="M46" s="57">
        <f>SUM(C46,E46,G46,I46,K46)</f>
        <v>0</v>
      </c>
      <c r="N46" s="57">
        <f>SUM(L46,M46)</f>
        <v>0</v>
      </c>
    </row>
    <row r="47" spans="1:255" ht="15" x14ac:dyDescent="0.2">
      <c r="A47" s="28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1:255" ht="15" x14ac:dyDescent="0.2">
      <c r="A48" s="74" t="s">
        <v>54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7">
        <f>SUM(B48,D48,F48,H48,J48)</f>
        <v>0</v>
      </c>
      <c r="M48" s="57">
        <f>SUM(C48,E48,G48,I48,K48)</f>
        <v>0</v>
      </c>
      <c r="N48" s="57">
        <f>SUM(L48,M48)</f>
        <v>0</v>
      </c>
    </row>
    <row r="49" spans="1:14" ht="15" x14ac:dyDescent="0.2">
      <c r="A49" s="74" t="s">
        <v>20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7">
        <f>SUM(B49,D49,F49,H49,J49)</f>
        <v>0</v>
      </c>
      <c r="M49" s="57">
        <f>SUM(C49,E49,G49,I49,K49)</f>
        <v>0</v>
      </c>
      <c r="N49" s="57">
        <f>SUM(L49,M49)</f>
        <v>0</v>
      </c>
    </row>
    <row r="50" spans="1:14" ht="15" x14ac:dyDescent="0.2">
      <c r="A50" s="28"/>
      <c r="B50" s="70"/>
      <c r="C50" s="44"/>
      <c r="D50" s="44"/>
      <c r="E50" s="44"/>
      <c r="F50" s="44"/>
      <c r="G50" s="44"/>
      <c r="H50" s="44"/>
      <c r="I50" s="44"/>
      <c r="J50" s="44"/>
      <c r="K50" s="44"/>
      <c r="L50" s="57"/>
      <c r="M50" s="57"/>
      <c r="N50" s="57"/>
    </row>
    <row r="51" spans="1:14" ht="15.75" x14ac:dyDescent="0.25">
      <c r="A51" s="47" t="s">
        <v>55</v>
      </c>
      <c r="B51" s="61"/>
      <c r="C51" s="58"/>
      <c r="D51" s="58"/>
      <c r="E51" s="58"/>
      <c r="F51" s="58"/>
      <c r="G51" s="58"/>
      <c r="H51" s="58"/>
      <c r="I51" s="58"/>
      <c r="J51" s="58"/>
      <c r="K51" s="58"/>
      <c r="L51" s="57"/>
      <c r="M51" s="57"/>
      <c r="N51" s="57"/>
    </row>
    <row r="52" spans="1:14" ht="15" x14ac:dyDescent="0.2">
      <c r="A52" s="71" t="s">
        <v>56</v>
      </c>
      <c r="B52" s="62">
        <v>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57">
        <f t="shared" ref="L52:M55" si="6">SUM(B52,D52,F52,H52,J52)</f>
        <v>0</v>
      </c>
      <c r="M52" s="57">
        <f t="shared" si="6"/>
        <v>0</v>
      </c>
      <c r="N52" s="57">
        <f>SUM(L52,M52)</f>
        <v>0</v>
      </c>
    </row>
    <row r="53" spans="1:14" ht="15" x14ac:dyDescent="0.2">
      <c r="A53" s="71" t="s">
        <v>57</v>
      </c>
      <c r="B53" s="62">
        <v>0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57">
        <f t="shared" si="6"/>
        <v>0</v>
      </c>
      <c r="M53" s="57">
        <f t="shared" si="6"/>
        <v>0</v>
      </c>
      <c r="N53" s="57">
        <f>SUM(L53,M53)</f>
        <v>0</v>
      </c>
    </row>
    <row r="54" spans="1:14" ht="15" x14ac:dyDescent="0.2">
      <c r="A54" s="71" t="s">
        <v>58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57">
        <f t="shared" si="6"/>
        <v>0</v>
      </c>
      <c r="M54" s="57">
        <f t="shared" si="6"/>
        <v>0</v>
      </c>
      <c r="N54" s="57">
        <f>SUM(L54,M54)</f>
        <v>0</v>
      </c>
    </row>
    <row r="55" spans="1:14" ht="15" x14ac:dyDescent="0.2">
      <c r="A55" s="71" t="s">
        <v>59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57">
        <f t="shared" si="6"/>
        <v>0</v>
      </c>
      <c r="M55" s="57">
        <f t="shared" si="6"/>
        <v>0</v>
      </c>
      <c r="N55" s="57">
        <f>SUM(L55,M55)</f>
        <v>0</v>
      </c>
    </row>
    <row r="56" spans="1:14" ht="15.75" x14ac:dyDescent="0.25">
      <c r="A56" s="2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ht="15" x14ac:dyDescent="0.2">
      <c r="A57" s="47" t="s">
        <v>21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36"/>
      <c r="N57" s="36"/>
    </row>
    <row r="58" spans="1:14" ht="15" x14ac:dyDescent="0.2">
      <c r="A58" s="71" t="s">
        <v>22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7">
        <f t="shared" ref="L58:M60" si="7">SUM(B58,D58,F58,H58,J58)</f>
        <v>0</v>
      </c>
      <c r="M58" s="57">
        <f t="shared" si="7"/>
        <v>0</v>
      </c>
      <c r="N58" s="57">
        <f>SUM(L58,M58)</f>
        <v>0</v>
      </c>
    </row>
    <row r="59" spans="1:14" ht="15" x14ac:dyDescent="0.2">
      <c r="A59" s="71" t="s">
        <v>23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7">
        <f t="shared" si="7"/>
        <v>0</v>
      </c>
      <c r="M59" s="57">
        <f t="shared" si="7"/>
        <v>0</v>
      </c>
      <c r="N59" s="57">
        <f>SUM(L59,M59)</f>
        <v>0</v>
      </c>
    </row>
    <row r="60" spans="1:14" ht="15" x14ac:dyDescent="0.2">
      <c r="A60" s="71" t="s">
        <v>24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7">
        <f t="shared" si="7"/>
        <v>0</v>
      </c>
      <c r="M60" s="57">
        <f t="shared" si="7"/>
        <v>0</v>
      </c>
      <c r="N60" s="57">
        <f>SUM(L60,M60)</f>
        <v>0</v>
      </c>
    </row>
    <row r="61" spans="1:14" ht="15" x14ac:dyDescent="0.2">
      <c r="A61" s="71" t="s">
        <v>52</v>
      </c>
      <c r="B61" s="56">
        <v>0</v>
      </c>
      <c r="C61" s="33"/>
      <c r="D61" s="56">
        <v>0</v>
      </c>
      <c r="E61" s="33"/>
      <c r="F61" s="56">
        <v>0</v>
      </c>
      <c r="G61" s="33"/>
      <c r="H61" s="56">
        <v>0</v>
      </c>
      <c r="I61" s="33"/>
      <c r="J61" s="56">
        <v>0</v>
      </c>
      <c r="K61" s="33"/>
      <c r="L61" s="57">
        <f>SUM(B61,D61,F61,H61,J61)</f>
        <v>0</v>
      </c>
      <c r="M61" s="57"/>
      <c r="N61" s="57">
        <f>L61</f>
        <v>0</v>
      </c>
    </row>
    <row r="62" spans="1:14" ht="15" x14ac:dyDescent="0.2">
      <c r="A62" s="71" t="s">
        <v>53</v>
      </c>
      <c r="B62" s="56">
        <v>0</v>
      </c>
      <c r="C62" s="33"/>
      <c r="D62" s="56">
        <v>0</v>
      </c>
      <c r="E62" s="33"/>
      <c r="F62" s="56">
        <v>0</v>
      </c>
      <c r="G62" s="33"/>
      <c r="H62" s="56">
        <v>0</v>
      </c>
      <c r="I62" s="33"/>
      <c r="J62" s="56">
        <v>0</v>
      </c>
      <c r="K62" s="33"/>
      <c r="L62" s="57">
        <f>SUM(B62,D62,F62,H62,J62)</f>
        <v>0</v>
      </c>
      <c r="M62" s="57"/>
      <c r="N62" s="57">
        <f>L62</f>
        <v>0</v>
      </c>
    </row>
    <row r="63" spans="1:14" ht="15" x14ac:dyDescent="0.2">
      <c r="A63" s="71" t="s">
        <v>52</v>
      </c>
      <c r="B63" s="56">
        <v>0</v>
      </c>
      <c r="C63" s="33"/>
      <c r="D63" s="56">
        <v>0</v>
      </c>
      <c r="E63" s="33"/>
      <c r="F63" s="56">
        <v>0</v>
      </c>
      <c r="G63" s="33"/>
      <c r="H63" s="56">
        <v>0</v>
      </c>
      <c r="I63" s="33"/>
      <c r="J63" s="56">
        <v>0</v>
      </c>
      <c r="K63" s="33"/>
      <c r="L63" s="57">
        <f>SUM(B63,D63,F63,H63,J63)</f>
        <v>0</v>
      </c>
      <c r="M63" s="57"/>
      <c r="N63" s="57">
        <f>L63</f>
        <v>0</v>
      </c>
    </row>
    <row r="64" spans="1:14" ht="15" x14ac:dyDescent="0.2">
      <c r="A64" s="71" t="s">
        <v>53</v>
      </c>
      <c r="B64" s="56">
        <v>0</v>
      </c>
      <c r="C64" s="33"/>
      <c r="D64" s="56">
        <v>0</v>
      </c>
      <c r="E64" s="33"/>
      <c r="F64" s="56">
        <v>0</v>
      </c>
      <c r="G64" s="33"/>
      <c r="H64" s="56">
        <v>0</v>
      </c>
      <c r="I64" s="33"/>
      <c r="J64" s="56">
        <v>0</v>
      </c>
      <c r="K64" s="33"/>
      <c r="L64" s="57">
        <f>SUM(B64,D64,F64,H64,J64)</f>
        <v>0</v>
      </c>
      <c r="M64" s="57"/>
      <c r="N64" s="57">
        <f>L64</f>
        <v>0</v>
      </c>
    </row>
    <row r="65" spans="1:255" ht="15" x14ac:dyDescent="0.2">
      <c r="A65" s="71" t="s">
        <v>52</v>
      </c>
      <c r="B65" s="56">
        <v>0</v>
      </c>
      <c r="C65" s="33"/>
      <c r="D65" s="56">
        <v>0</v>
      </c>
      <c r="E65" s="33"/>
      <c r="F65" s="56">
        <v>0</v>
      </c>
      <c r="G65" s="33"/>
      <c r="H65" s="56">
        <v>0</v>
      </c>
      <c r="I65" s="33"/>
      <c r="J65" s="56">
        <v>0</v>
      </c>
      <c r="K65" s="33"/>
      <c r="L65" s="57">
        <f t="shared" ref="L65:M75" si="8">SUM(B65,D65,F65,H65,J65)</f>
        <v>0</v>
      </c>
      <c r="M65" s="57"/>
      <c r="N65" s="57">
        <f t="shared" ref="N65:N72" si="9">L65</f>
        <v>0</v>
      </c>
    </row>
    <row r="66" spans="1:255" ht="15" x14ac:dyDescent="0.2">
      <c r="A66" s="71" t="s">
        <v>53</v>
      </c>
      <c r="B66" s="56">
        <v>0</v>
      </c>
      <c r="C66" s="33"/>
      <c r="D66" s="56">
        <v>0</v>
      </c>
      <c r="E66" s="33"/>
      <c r="F66" s="56">
        <v>0</v>
      </c>
      <c r="G66" s="33"/>
      <c r="H66" s="56">
        <v>0</v>
      </c>
      <c r="I66" s="33"/>
      <c r="J66" s="56">
        <v>0</v>
      </c>
      <c r="K66" s="33"/>
      <c r="L66" s="57">
        <f t="shared" si="8"/>
        <v>0</v>
      </c>
      <c r="M66" s="57"/>
      <c r="N66" s="57">
        <f t="shared" si="9"/>
        <v>0</v>
      </c>
    </row>
    <row r="67" spans="1:255" ht="15" x14ac:dyDescent="0.2">
      <c r="A67" s="71" t="s">
        <v>52</v>
      </c>
      <c r="B67" s="56">
        <v>0</v>
      </c>
      <c r="C67" s="33"/>
      <c r="D67" s="56">
        <v>0</v>
      </c>
      <c r="E67" s="33"/>
      <c r="F67" s="56">
        <v>0</v>
      </c>
      <c r="G67" s="33"/>
      <c r="H67" s="56">
        <v>0</v>
      </c>
      <c r="I67" s="33"/>
      <c r="J67" s="56">
        <v>0</v>
      </c>
      <c r="K67" s="33"/>
      <c r="L67" s="57">
        <f t="shared" si="8"/>
        <v>0</v>
      </c>
      <c r="M67" s="57"/>
      <c r="N67" s="57">
        <f t="shared" si="9"/>
        <v>0</v>
      </c>
    </row>
    <row r="68" spans="1:255" ht="15" x14ac:dyDescent="0.2">
      <c r="A68" s="71" t="s">
        <v>53</v>
      </c>
      <c r="B68" s="56">
        <v>0</v>
      </c>
      <c r="C68" s="33"/>
      <c r="D68" s="56">
        <v>0</v>
      </c>
      <c r="E68" s="33"/>
      <c r="F68" s="56">
        <v>0</v>
      </c>
      <c r="G68" s="33"/>
      <c r="H68" s="56">
        <v>0</v>
      </c>
      <c r="I68" s="33"/>
      <c r="J68" s="56">
        <v>0</v>
      </c>
      <c r="K68" s="33"/>
      <c r="L68" s="57">
        <f t="shared" si="8"/>
        <v>0</v>
      </c>
      <c r="M68" s="57"/>
      <c r="N68" s="57">
        <f t="shared" si="9"/>
        <v>0</v>
      </c>
    </row>
    <row r="69" spans="1:255" ht="15" x14ac:dyDescent="0.2">
      <c r="A69" s="71" t="s">
        <v>52</v>
      </c>
      <c r="B69" s="56">
        <v>0</v>
      </c>
      <c r="C69" s="33"/>
      <c r="D69" s="56">
        <v>0</v>
      </c>
      <c r="E69" s="33"/>
      <c r="F69" s="56">
        <v>0</v>
      </c>
      <c r="G69" s="33"/>
      <c r="H69" s="56">
        <v>0</v>
      </c>
      <c r="I69" s="33"/>
      <c r="J69" s="56">
        <v>0</v>
      </c>
      <c r="K69" s="33"/>
      <c r="L69" s="57">
        <f t="shared" si="8"/>
        <v>0</v>
      </c>
      <c r="M69" s="57"/>
      <c r="N69" s="57">
        <f t="shared" si="9"/>
        <v>0</v>
      </c>
    </row>
    <row r="70" spans="1:255" ht="15" x14ac:dyDescent="0.2">
      <c r="A70" s="71" t="s">
        <v>53</v>
      </c>
      <c r="B70" s="56">
        <v>0</v>
      </c>
      <c r="C70" s="33"/>
      <c r="D70" s="56">
        <v>0</v>
      </c>
      <c r="E70" s="33"/>
      <c r="F70" s="56">
        <v>0</v>
      </c>
      <c r="G70" s="33"/>
      <c r="H70" s="56">
        <v>0</v>
      </c>
      <c r="I70" s="33"/>
      <c r="J70" s="56">
        <v>0</v>
      </c>
      <c r="K70" s="33"/>
      <c r="L70" s="57">
        <f t="shared" si="8"/>
        <v>0</v>
      </c>
      <c r="M70" s="57"/>
      <c r="N70" s="57">
        <f t="shared" si="9"/>
        <v>0</v>
      </c>
    </row>
    <row r="71" spans="1:255" ht="15" x14ac:dyDescent="0.2">
      <c r="A71" s="71" t="s">
        <v>52</v>
      </c>
      <c r="B71" s="56">
        <v>0</v>
      </c>
      <c r="C71" s="33"/>
      <c r="D71" s="56">
        <v>0</v>
      </c>
      <c r="E71" s="33"/>
      <c r="F71" s="56">
        <v>0</v>
      </c>
      <c r="G71" s="33"/>
      <c r="H71" s="56">
        <v>0</v>
      </c>
      <c r="I71" s="33"/>
      <c r="J71" s="56">
        <v>0</v>
      </c>
      <c r="K71" s="33"/>
      <c r="L71" s="57">
        <f t="shared" si="8"/>
        <v>0</v>
      </c>
      <c r="M71" s="57"/>
      <c r="N71" s="57">
        <f t="shared" si="9"/>
        <v>0</v>
      </c>
    </row>
    <row r="72" spans="1:255" ht="15" x14ac:dyDescent="0.2">
      <c r="A72" s="71" t="s">
        <v>53</v>
      </c>
      <c r="B72" s="56">
        <v>0</v>
      </c>
      <c r="C72" s="33"/>
      <c r="D72" s="56">
        <v>0</v>
      </c>
      <c r="E72" s="33"/>
      <c r="F72" s="56">
        <v>0</v>
      </c>
      <c r="G72" s="33"/>
      <c r="H72" s="56">
        <v>0</v>
      </c>
      <c r="I72" s="33"/>
      <c r="J72" s="56">
        <v>0</v>
      </c>
      <c r="K72" s="33"/>
      <c r="L72" s="57">
        <f t="shared" si="8"/>
        <v>0</v>
      </c>
      <c r="M72" s="57"/>
      <c r="N72" s="57">
        <f t="shared" si="9"/>
        <v>0</v>
      </c>
    </row>
    <row r="73" spans="1:255" ht="15" x14ac:dyDescent="0.2">
      <c r="A73" s="71" t="s">
        <v>25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7">
        <f t="shared" si="8"/>
        <v>0</v>
      </c>
      <c r="M73" s="57">
        <f t="shared" si="8"/>
        <v>0</v>
      </c>
      <c r="N73" s="57">
        <f>SUM(L73,M73)</f>
        <v>0</v>
      </c>
    </row>
    <row r="74" spans="1:255" ht="15" x14ac:dyDescent="0.2">
      <c r="A74" s="71" t="s">
        <v>26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7">
        <f t="shared" si="8"/>
        <v>0</v>
      </c>
      <c r="M74" s="57">
        <f t="shared" si="8"/>
        <v>0</v>
      </c>
      <c r="N74" s="57">
        <f>SUM(L74,M74)</f>
        <v>0</v>
      </c>
    </row>
    <row r="75" spans="1:255" ht="15" x14ac:dyDescent="0.2">
      <c r="A75" s="71" t="s">
        <v>35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7">
        <f t="shared" si="8"/>
        <v>0</v>
      </c>
      <c r="M75" s="57">
        <f t="shared" si="8"/>
        <v>0</v>
      </c>
      <c r="N75" s="57">
        <f>SUM(L75,M75)</f>
        <v>0</v>
      </c>
    </row>
    <row r="76" spans="1:255" ht="15.75" x14ac:dyDescent="0.25">
      <c r="A76" s="47" t="s">
        <v>60</v>
      </c>
      <c r="B76" s="58">
        <f>SUM(B58:B75)</f>
        <v>0</v>
      </c>
      <c r="C76" s="58">
        <f t="shared" ref="C76:I76" si="10">SUM(C58:C75)</f>
        <v>0</v>
      </c>
      <c r="D76" s="58">
        <f t="shared" si="10"/>
        <v>0</v>
      </c>
      <c r="E76" s="58">
        <f t="shared" si="10"/>
        <v>0</v>
      </c>
      <c r="F76" s="58">
        <f t="shared" si="10"/>
        <v>0</v>
      </c>
      <c r="G76" s="58">
        <f t="shared" si="10"/>
        <v>0</v>
      </c>
      <c r="H76" s="58">
        <f t="shared" si="10"/>
        <v>0</v>
      </c>
      <c r="I76" s="58">
        <f t="shared" si="10"/>
        <v>0</v>
      </c>
      <c r="J76" s="58">
        <f>SUM(J58:J75)</f>
        <v>0</v>
      </c>
      <c r="K76" s="58">
        <f>SUM(K58:K75)</f>
        <v>0</v>
      </c>
      <c r="L76" s="58">
        <f>SUM(L58:L75)</f>
        <v>0</v>
      </c>
      <c r="M76" s="58">
        <f>SUM(C76,E76,G76,I76,K76)</f>
        <v>0</v>
      </c>
      <c r="N76" s="58">
        <f>SUM(L76,M76)</f>
        <v>0</v>
      </c>
    </row>
    <row r="77" spans="1:255" x14ac:dyDescent="0.2">
      <c r="A77" s="28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39"/>
      <c r="N77" s="39"/>
    </row>
    <row r="78" spans="1:255" ht="15.75" x14ac:dyDescent="0.25">
      <c r="A78" s="47" t="s">
        <v>27</v>
      </c>
      <c r="B78" s="58">
        <f>SUM(B43,B45,B46,B48,B49,B52,B53,B54,B55,B76)</f>
        <v>0</v>
      </c>
      <c r="C78" s="58">
        <f t="shared" ref="C78:K78" si="11">SUM(C43,C45,C46,C48,C49,C52,C53,C54,C55,C76)</f>
        <v>0</v>
      </c>
      <c r="D78" s="58">
        <f t="shared" si="11"/>
        <v>0</v>
      </c>
      <c r="E78" s="58">
        <f t="shared" si="11"/>
        <v>0</v>
      </c>
      <c r="F78" s="58">
        <f>SUM(F43,F45,F46,F48,F49,F52,F53,F54,F55,F76)</f>
        <v>0</v>
      </c>
      <c r="G78" s="58">
        <f t="shared" si="11"/>
        <v>0</v>
      </c>
      <c r="H78" s="58">
        <f>SUM(H43,H45,H46,H48,H49,H52,H53,H54,H55,H76)</f>
        <v>0</v>
      </c>
      <c r="I78" s="58">
        <f t="shared" si="11"/>
        <v>0</v>
      </c>
      <c r="J78" s="58">
        <f t="shared" si="11"/>
        <v>0</v>
      </c>
      <c r="K78" s="58">
        <f t="shared" si="11"/>
        <v>0</v>
      </c>
      <c r="L78" s="58">
        <f>SUM(L43,L45,L46,L48,L49,L52,L53,L54,L55,L76)</f>
        <v>0</v>
      </c>
      <c r="M78" s="58">
        <f>SUM(C78,E78,G78,I78,K78)</f>
        <v>0</v>
      </c>
      <c r="N78" s="58">
        <f>SUM(L78,M78)</f>
        <v>0</v>
      </c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ht="15.75" x14ac:dyDescent="0.25">
      <c r="A79" s="28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ht="15.75" x14ac:dyDescent="0.25">
      <c r="A80" s="112" t="s">
        <v>68</v>
      </c>
      <c r="B80" s="18">
        <f t="shared" ref="B80:K80" si="12">SUM(B43+B48+B49+B58+B59+B60+B61+B63+B65+B67+B69+B71+B73+B74)</f>
        <v>0</v>
      </c>
      <c r="C80" s="18">
        <f t="shared" si="12"/>
        <v>0</v>
      </c>
      <c r="D80" s="18">
        <f t="shared" si="12"/>
        <v>0</v>
      </c>
      <c r="E80" s="18">
        <f t="shared" si="12"/>
        <v>0</v>
      </c>
      <c r="F80" s="18">
        <f t="shared" si="12"/>
        <v>0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58">
        <f t="shared" ref="L80:M80" si="13">SUM(B80,D80,F80,H80,J80)</f>
        <v>0</v>
      </c>
      <c r="M80" s="58">
        <f t="shared" si="13"/>
        <v>0</v>
      </c>
      <c r="N80" s="58">
        <f>SUM(L80,M80)</f>
        <v>0</v>
      </c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ht="15.75" x14ac:dyDescent="0.25">
      <c r="A81" s="28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ht="15" x14ac:dyDescent="0.2">
      <c r="A82" s="47" t="s">
        <v>28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42"/>
      <c r="N82" s="42"/>
    </row>
    <row r="83" spans="1:255" ht="15" x14ac:dyDescent="0.2">
      <c r="A83" s="28" t="s">
        <v>104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65"/>
      <c r="M83" s="42"/>
      <c r="N83" s="42"/>
    </row>
    <row r="84" spans="1:255" ht="15" x14ac:dyDescent="0.2">
      <c r="A84" s="28" t="s">
        <v>76</v>
      </c>
      <c r="B84" s="43">
        <f>'Tab #1'!B84</f>
        <v>0</v>
      </c>
      <c r="C84" s="43">
        <f>$B$84</f>
        <v>0</v>
      </c>
      <c r="D84" s="43">
        <f t="shared" ref="D84:K84" si="14">$B$84</f>
        <v>0</v>
      </c>
      <c r="E84" s="43">
        <f t="shared" si="14"/>
        <v>0</v>
      </c>
      <c r="F84" s="43">
        <f t="shared" si="14"/>
        <v>0</v>
      </c>
      <c r="G84" s="43">
        <f t="shared" si="14"/>
        <v>0</v>
      </c>
      <c r="H84" s="43">
        <f t="shared" si="14"/>
        <v>0</v>
      </c>
      <c r="I84" s="43">
        <f t="shared" si="14"/>
        <v>0</v>
      </c>
      <c r="J84" s="43">
        <f t="shared" si="14"/>
        <v>0</v>
      </c>
      <c r="K84" s="43">
        <f t="shared" si="14"/>
        <v>0</v>
      </c>
      <c r="L84" s="42"/>
      <c r="M84" s="42"/>
      <c r="N84" s="42"/>
    </row>
    <row r="85" spans="1:255" ht="15" x14ac:dyDescent="0.2">
      <c r="A85" s="28" t="s">
        <v>49</v>
      </c>
      <c r="B85" s="43">
        <f>'Tab #1'!B85</f>
        <v>0</v>
      </c>
      <c r="C85" s="43">
        <f>C84</f>
        <v>0</v>
      </c>
      <c r="D85" s="43">
        <f>$B$85</f>
        <v>0</v>
      </c>
      <c r="E85" s="43">
        <f>E84</f>
        <v>0</v>
      </c>
      <c r="F85" s="43">
        <f>B85</f>
        <v>0</v>
      </c>
      <c r="G85" s="43">
        <f>G84</f>
        <v>0</v>
      </c>
      <c r="H85" s="43">
        <f>B85</f>
        <v>0</v>
      </c>
      <c r="I85" s="43">
        <f>I84</f>
        <v>0</v>
      </c>
      <c r="J85" s="43">
        <f>B85</f>
        <v>0</v>
      </c>
      <c r="K85" s="43">
        <f>K84</f>
        <v>0</v>
      </c>
      <c r="L85" s="42"/>
      <c r="M85" s="42"/>
      <c r="N85" s="42"/>
    </row>
    <row r="86" spans="1:255" ht="15" x14ac:dyDescent="0.2">
      <c r="A86" s="52" t="s">
        <v>77</v>
      </c>
      <c r="B86" s="33">
        <f>IF(B85=Master!C84,Master!B84*((B78)-(SUM(B45,B52:B55,B46,B61:B72,B75))),0)</f>
        <v>0</v>
      </c>
      <c r="C86" s="33">
        <f>IF(C85=Master!C84,Master!B84*((C78)-(SUM(C45,C52:C55,C46,C61:C72,C75))),0)</f>
        <v>0</v>
      </c>
      <c r="D86" s="33">
        <f>IF(D85=Master!C84,Master!B84*((D78)-(SUM(D45,D52:D55,D46,D61:D72,D75))),0)</f>
        <v>0</v>
      </c>
      <c r="E86" s="33">
        <f>IF(E85=Master!C84,Master!B84*((E78)-(SUM(E45,E52:E55,E46,E61:E72,E75))),0)</f>
        <v>0</v>
      </c>
      <c r="F86" s="33">
        <f>IF(F85=Master!C84,Master!B84*((F78)-(SUM(F45,F52:F55,F46,F61:F72,F75))),0)</f>
        <v>0</v>
      </c>
      <c r="G86" s="33">
        <f>IF(G85=Master!C84,Master!B84*((G78)-(SUM(G45,G52:G55,G46,G61:G72,G75))),0)</f>
        <v>0</v>
      </c>
      <c r="H86" s="33">
        <f>IF(H85=Master!C84,Master!B84*((H78)-(SUM(H45,H52:H55,H46,H61:H72,H75))),0)</f>
        <v>0</v>
      </c>
      <c r="I86" s="33">
        <f>IF(I85=Master!C84,Master!B84*((I78)-(SUM(I45,I52:I55,I46,I61:I72,I75))),0)</f>
        <v>0</v>
      </c>
      <c r="J86" s="33">
        <f>IF(J85=Master!C84,Master!B84*((J78)-(SUM(J45,J52:J55,J46,J61:J72,J75))),0)</f>
        <v>0</v>
      </c>
      <c r="K86" s="33">
        <f>IF(K85=Master!C84,Master!B84*((K78)-(SUM(K45,K52:K55,K46,K61:K72,K75))),0)</f>
        <v>0</v>
      </c>
      <c r="L86" s="57">
        <f>SUM(B86,D86,F86,H86,J86)</f>
        <v>0</v>
      </c>
      <c r="M86" s="57">
        <f t="shared" ref="L86:M92" si="15">SUM(C86,E86,G86,I86,K86)</f>
        <v>0</v>
      </c>
      <c r="N86" s="57">
        <f t="shared" ref="N86:N93" si="16">SUM(L86,M86)</f>
        <v>0</v>
      </c>
    </row>
    <row r="87" spans="1:255" ht="15" x14ac:dyDescent="0.2">
      <c r="A87" s="52" t="s">
        <v>70</v>
      </c>
      <c r="B87" s="57">
        <f>IF(B85=Master!C86,Master!B86*((B78)-(SUM(B45,B46,B52:B55,B61:B72,B75))),0)</f>
        <v>0</v>
      </c>
      <c r="C87" s="57">
        <f>IF(C85=Master!C86,Master!B86*((C78)-(SUM(C45,C46,C52:C55,C61:C72,C75))),0)</f>
        <v>0</v>
      </c>
      <c r="D87" s="57">
        <f>IF(D85=Master!C86,Master!B86*((D78)-(SUM(D45,D46,D52:D55,D61:D72,D75))),0)</f>
        <v>0</v>
      </c>
      <c r="E87" s="57">
        <f>IF(E85=Master!C86,Master!B86*((E78)-(SUM(E45,E46,E52:E55,E61:E72,E75))),0)</f>
        <v>0</v>
      </c>
      <c r="F87" s="57">
        <f>IF(F85=Master!C86,Master!B86*((F78)-(SUM(F45,F46,F52:F55,F61:F72,F75))),0)</f>
        <v>0</v>
      </c>
      <c r="G87" s="57">
        <f>IF(G85=Master!C86,Master!B86*((G78)-(SUM(G45,G46,G52:G55,G61:G72,G75))),0)</f>
        <v>0</v>
      </c>
      <c r="H87" s="57">
        <f>IF(H85=Master!C86,Master!B86*((H78)-(SUM(H45,H46,H52:H55,H61:H72,H75))),0)</f>
        <v>0</v>
      </c>
      <c r="I87" s="57">
        <f>IF(I85=Master!C86,Master!B86*((I78)-(SUM(I45,I46,I52:I55,I61:I72,I75))),0)</f>
        <v>0</v>
      </c>
      <c r="J87" s="57">
        <f>IF(J85=Master!C86,Master!B86*((J78)-(SUM(J45,J46,J52:J55,J61:J72,J75))),0)</f>
        <v>0</v>
      </c>
      <c r="K87" s="57">
        <f>IF(K85=Master!C86,Master!B86*((K78)-(SUM(K45,K46,K52:K55,K61:K72,K75))),0)</f>
        <v>0</v>
      </c>
      <c r="L87" s="57">
        <f t="shared" si="15"/>
        <v>0</v>
      </c>
      <c r="M87" s="57">
        <f>SUM(C87,E87,G87,I87,K87)</f>
        <v>0</v>
      </c>
      <c r="N87" s="57">
        <f t="shared" si="16"/>
        <v>0</v>
      </c>
    </row>
    <row r="88" spans="1:255" ht="15" x14ac:dyDescent="0.2">
      <c r="A88" s="52" t="s">
        <v>71</v>
      </c>
      <c r="B88" s="57">
        <f>IF(B85=Master!C87,Master!B87*((B78)-(SUM(B45,B46,B52:B55,B61:B72,B75))),0)</f>
        <v>0</v>
      </c>
      <c r="C88" s="57">
        <f>IF(C85=Master!C87,Master!B87*((C78)-(SUM(C45,C46,C52:C55,C61:C72,C75))),0)</f>
        <v>0</v>
      </c>
      <c r="D88" s="57">
        <f>IF(D85=Master!C87,Master!B87*((D78)-(SUM(D45,D46,D52:D55,D61:D72,D75))),0)</f>
        <v>0</v>
      </c>
      <c r="E88" s="57">
        <f>IF(E85=Master!C87,Master!B87*((E78)-(SUM(E45,E46,E52:E55,E61:E72,E75))),0)</f>
        <v>0</v>
      </c>
      <c r="F88" s="57">
        <f>IF(F85=Master!C87,Master!B87*((F78)-(SUM(F45,F46,F52:F55,F61:F72,F75))),0)</f>
        <v>0</v>
      </c>
      <c r="G88" s="57">
        <f>IF(G85=Master!C87,Master!B87*((G78)-(SUM(G45,G46,G52:G55,G61:G72,G75))),0)</f>
        <v>0</v>
      </c>
      <c r="H88" s="57">
        <f>IF(H85=Master!C87,Master!B87*((H78)-(SUM(H45,H46,H52:H55,H61:H72,H75))),0)</f>
        <v>0</v>
      </c>
      <c r="I88" s="57">
        <f>IF(I85=Master!C87,Master!B87*((I78)-(SUM(I45,I46,I52:I55,I61:I72,I75))),0)</f>
        <v>0</v>
      </c>
      <c r="J88" s="57">
        <f>IF(J85=Master!C87,Master!B87*((J78)-(SUM(J45,J46,J52:J55,J61:J72,J75))),0)</f>
        <v>0</v>
      </c>
      <c r="K88" s="57">
        <f>IF(K85=Master!C87,Master!B87*((K78)-(SUM(K45,K46,K52:K55,K61:K72,K75))),0)</f>
        <v>0</v>
      </c>
      <c r="L88" s="57">
        <f t="shared" si="15"/>
        <v>0</v>
      </c>
      <c r="M88" s="57">
        <f t="shared" si="15"/>
        <v>0</v>
      </c>
      <c r="N88" s="57">
        <f t="shared" si="16"/>
        <v>0</v>
      </c>
    </row>
    <row r="89" spans="1:255" ht="15" x14ac:dyDescent="0.2">
      <c r="A89" s="52" t="s">
        <v>72</v>
      </c>
      <c r="B89" s="57">
        <f>IF(B85=Master!C88,Master!B88*((B78)-(SUM(B45,B46,B52:B55,B61:B72,B75))),0)</f>
        <v>0</v>
      </c>
      <c r="C89" s="57">
        <f>IF(C85=Master!C88,Master!B88*((C78)-(SUM(C45,C46,C52:C55,C61:C72,C75))),0)</f>
        <v>0</v>
      </c>
      <c r="D89" s="57">
        <f>IF(D85=Master!C88,Master!B88*((D78)-(SUM(D45,D46,D52:D55,D61:D72,D75))),0)</f>
        <v>0</v>
      </c>
      <c r="E89" s="57">
        <f>IF(E85=Master!C88,Master!B88*((E78)-(SUM(E45,E46,E52:E55,E61:E72,E75))),0)</f>
        <v>0</v>
      </c>
      <c r="F89" s="57">
        <f>IF(F85=Master!C88,Master!B88*((F78)-(SUM(F45,F46,F52:F55,F61:F72,F75))),0)</f>
        <v>0</v>
      </c>
      <c r="G89" s="57">
        <f>IF(G85=Master!C88,Master!B88*((G78)-(SUM(G45,G46,G52:G55,G61:G72,G75))),0)</f>
        <v>0</v>
      </c>
      <c r="H89" s="57">
        <f>IF(H85=Master!C88,Master!B88*((H78)-(SUM(H45,H46,H52:H55,H61:H72,H75))),0)</f>
        <v>0</v>
      </c>
      <c r="I89" s="57">
        <f>IF(I85=Master!C88,Master!B88*((I78)-(SUM(I45,I46,I52:I55,I61:I72,I75))),0)</f>
        <v>0</v>
      </c>
      <c r="J89" s="57">
        <f>IF(J85=Master!C88,Master!B88*((J78)-(SUM(J45,J46,J52:J55,J61:J72,J75))),0)</f>
        <v>0</v>
      </c>
      <c r="K89" s="57">
        <f>IF(K85=Master!C88,Master!B88*((K78)-(SUM(K45,K46,K52:K55,K61:K72,K75))),0)</f>
        <v>0</v>
      </c>
      <c r="L89" s="57">
        <f t="shared" si="15"/>
        <v>0</v>
      </c>
      <c r="M89" s="57">
        <f t="shared" si="15"/>
        <v>0</v>
      </c>
      <c r="N89" s="57">
        <f t="shared" si="16"/>
        <v>0</v>
      </c>
    </row>
    <row r="90" spans="1:255" ht="15" x14ac:dyDescent="0.2">
      <c r="A90" s="52" t="s">
        <v>73</v>
      </c>
      <c r="B90" s="57">
        <f>IF(B85=Master!C89,Master!B89*((B78)-(SUM(B45,B46,B52:B55,B61:B72,B75))),0)</f>
        <v>0</v>
      </c>
      <c r="C90" s="57">
        <f>IF(C85=Master!C89,Master!B89*((C78)-(SUM(C45,C46,C52:C55,C61:C72,C75))),0)</f>
        <v>0</v>
      </c>
      <c r="D90" s="57">
        <f>IF(D85=Master!C89,Master!B89*((D78)-(SUM(D45,D46,D52:D55,D61:D72,D75))),0)</f>
        <v>0</v>
      </c>
      <c r="E90" s="57">
        <f>IF(E85=Master!C89,Master!B89*((E78)-(SUM(E45,E46,E52:E55,E61:E72,E75))),0)</f>
        <v>0</v>
      </c>
      <c r="F90" s="57">
        <f>IF(F85=Master!C89,Master!B89*((F78)-(SUM(F45,F46,F52:F55,F61:F72,F75))),0)</f>
        <v>0</v>
      </c>
      <c r="G90" s="57">
        <f>IF(G85=Master!C89,Master!B89*((G78)-(SUM(G45,G46,G52:G55,G61:G72,G75))),0)</f>
        <v>0</v>
      </c>
      <c r="H90" s="57">
        <f>IF(H85=Master!C89,Master!B89*((H78)-(SUM(H45,H46,H52:H55,H61:H72,H75))),0)</f>
        <v>0</v>
      </c>
      <c r="I90" s="57">
        <f>IF(I85=Master!C89,Master!B89*((I78)-(SUM(I45,I46,I52:I55,I61:I72,I75))),0)</f>
        <v>0</v>
      </c>
      <c r="J90" s="57">
        <f>IF(J85=Master!C89,Master!B89*((J78)-(SUM(J45,J46,J52:J55,J61:J72,J75))),0)</f>
        <v>0</v>
      </c>
      <c r="K90" s="57">
        <f>IF(K85=Master!C89,Master!B89*((K78)-(SUM(K45,K46,K52:K55,K61:K72,K75))),0)</f>
        <v>0</v>
      </c>
      <c r="L90" s="57">
        <f>SUM(B90,D90,F90,H90,J90)</f>
        <v>0</v>
      </c>
      <c r="M90" s="57">
        <f t="shared" si="15"/>
        <v>0</v>
      </c>
      <c r="N90" s="57">
        <f t="shared" si="16"/>
        <v>0</v>
      </c>
    </row>
    <row r="91" spans="1:255" ht="15" x14ac:dyDescent="0.2">
      <c r="A91" s="52" t="s">
        <v>63</v>
      </c>
      <c r="B91" s="57">
        <f>IF(B85=Master!C90,Master!B90*((B78)-(SUM(B45,B46,B52:B55,B61:B72,B75))),0)</f>
        <v>0</v>
      </c>
      <c r="C91" s="57">
        <f>IF(C85=Master!C90,Master!B90*((C78)-(SUM(C45,C46,C52:C55,C61:C72,C75))),0)</f>
        <v>0</v>
      </c>
      <c r="D91" s="57">
        <f>IF(D85=Master!C90,Master!B90*((D78)-(SUM(D45,D46,D52:D55,D61:D72,D75))),0)</f>
        <v>0</v>
      </c>
      <c r="E91" s="57">
        <f>IF(E85=Master!C90,Master!B90*((E78)-(SUM(E45,E46,E52:E55,E61:E72,E75))),0)</f>
        <v>0</v>
      </c>
      <c r="F91" s="57">
        <f>IF(F85=Master!C90,Master!B90*((F78)-(SUM(F45,F46,F52:F55,F61:F72,F75))),0)</f>
        <v>0</v>
      </c>
      <c r="G91" s="57">
        <f>IF(G85=Master!C90,Master!B90*((G78)-(SUM(G45,G46,G52:G55,G61:G72,G75))),0)</f>
        <v>0</v>
      </c>
      <c r="H91" s="57">
        <f>IF(H85=Master!C90,Master!B90*((H78)-(SUM(H45,H46,H52:H55,H61:H72,H75))),0)</f>
        <v>0</v>
      </c>
      <c r="I91" s="57">
        <f>IF(I85=Master!C90,Master!B90*((I78)-(SUM(I45,I46,I52:I55,I61:I72,I75))),0)</f>
        <v>0</v>
      </c>
      <c r="J91" s="57">
        <f>IF(J85=Master!C90,Master!B90*((J78)-(SUM(J45,J46,J52:J55,J61:J72,J75))),0)</f>
        <v>0</v>
      </c>
      <c r="K91" s="57">
        <f>IF(K85=Master!C90,Master!B90*((K78)-(SUM(K45,K46,K52:K55,K61:K72,K75))),0)</f>
        <v>0</v>
      </c>
      <c r="L91" s="57">
        <f t="shared" si="15"/>
        <v>0</v>
      </c>
      <c r="M91" s="57">
        <f t="shared" si="15"/>
        <v>0</v>
      </c>
      <c r="N91" s="57">
        <f t="shared" si="16"/>
        <v>0</v>
      </c>
    </row>
    <row r="92" spans="1:255" ht="15" x14ac:dyDescent="0.2">
      <c r="A92" s="52" t="s">
        <v>74</v>
      </c>
      <c r="B92" s="57">
        <f>IF(B85=Master!C91,Master!B91*((B78)-(SUM(B45,B46,B52:B55,B61:B72,B75))),0)</f>
        <v>0</v>
      </c>
      <c r="C92" s="57">
        <f>IF(C85=Master!C91,Master!B91*((C78)-(SUM(C45,C46,C52:C55,C61:C72,C75))),0)</f>
        <v>0</v>
      </c>
      <c r="D92" s="57">
        <f>IF(D85=Master!C91,Master!B91*((D78)-(SUM(D45,D46,D52:D55,D61:D72,D75))),0)</f>
        <v>0</v>
      </c>
      <c r="E92" s="57">
        <f>IF(E85=Master!C91,Master!B91*((E78)-(SUM(E45,E46,E52:E55,E61:E72,E75))),0)</f>
        <v>0</v>
      </c>
      <c r="F92" s="57">
        <f>IF(F85=Master!C91,Master!B91*((F78)-(SUM(F45,F46,F52:F55,F61:F72,F75))),0)</f>
        <v>0</v>
      </c>
      <c r="G92" s="57">
        <f>IF(G85=Master!C91,Master!B91*((G78)-(SUM(G45,G46,G52:G55,G61:G72,G75))),0)</f>
        <v>0</v>
      </c>
      <c r="H92" s="57">
        <f>IF(H85=Master!C91,Master!B91*((H78)-(SUM(H45,H46,H52:H55,H61:H72,H75))),0)</f>
        <v>0</v>
      </c>
      <c r="I92" s="57">
        <f>IF(I85=Master!C91,Master!B91*((I78)-(SUM(I45,I46,I52:I55,I61:I72,I75))),0)</f>
        <v>0</v>
      </c>
      <c r="J92" s="57">
        <f>IF(J85=Master!C91,Master!B91*((J78)-(SUM(J45,J46,J52:J55,J61:J72,J75))),0)</f>
        <v>0</v>
      </c>
      <c r="K92" s="57">
        <f>IF(K85=Master!C91,Master!B91*((K78)-(SUM(K45,K46,K52:K55,K61:K72,K75))),0)</f>
        <v>0</v>
      </c>
      <c r="L92" s="57">
        <f>SUM(B92,D92,F92,H92,J92)</f>
        <v>0</v>
      </c>
      <c r="M92" s="57">
        <f t="shared" si="15"/>
        <v>0</v>
      </c>
      <c r="N92" s="57">
        <f t="shared" si="16"/>
        <v>0</v>
      </c>
    </row>
    <row r="93" spans="1:255" ht="15" x14ac:dyDescent="0.2">
      <c r="A93" s="52" t="s">
        <v>75</v>
      </c>
      <c r="B93" s="57">
        <f>IF(B85=Master!C92,Master!B92*((B78)-(SUM(B45,B46,B52:B55,B61:B72,B75))),0)</f>
        <v>0</v>
      </c>
      <c r="C93" s="57">
        <f>IF(C85=Master!C92,Master!B92*((C78)-(SUM(C45,C46,C52:C55,C61:C72,C75))),0)</f>
        <v>0</v>
      </c>
      <c r="D93" s="57">
        <f>IF(D85=Master!C92,Master!B92*((D78)-(SUM(D45,D46,D52:D55,D61:D72,D75))),0)</f>
        <v>0</v>
      </c>
      <c r="E93" s="57">
        <f>IF(E85=Master!C92,Master!B92*((E78)-(SUM(E45,E46,E52:E55,E61:E72,E75))),0)</f>
        <v>0</v>
      </c>
      <c r="F93" s="57">
        <f>IF(F85=Master!C92,Master!B92*((F78)-(SUM(F45,F46,F52:F55,F61:F72,F75))),0)</f>
        <v>0</v>
      </c>
      <c r="G93" s="57">
        <f>IF(G85=Master!C92,Master!B92*((G78)-(SUM(G45,G46,G52:G55,G61:G72,G75))),0)</f>
        <v>0</v>
      </c>
      <c r="H93" s="57">
        <f>IF(H85=Master!C92,Master!B92*((H78)-(SUM(H45,H46,H52:H55,H61:H72,H75))),0)</f>
        <v>0</v>
      </c>
      <c r="I93" s="57">
        <f>IF(I85=Master!C92,Master!B92*((I78)-(SUM(I45,I46,I52:I55,I61:I72,I75))),0)</f>
        <v>0</v>
      </c>
      <c r="J93" s="57">
        <f>IF(J85=Master!C92,Master!B92*((J78)-(SUM(J45,J46,J52:J55,J61:J72,J75))),0)</f>
        <v>0</v>
      </c>
      <c r="K93" s="57">
        <f>IF(K85=Master!C92,Master!B92*((K78)-(SUM(K45,K46,K52:K55,K61:K72,K75))),0)</f>
        <v>0</v>
      </c>
      <c r="L93" s="57">
        <f>SUM(B93,D93,F93,H93,J93)</f>
        <v>0</v>
      </c>
      <c r="M93" s="57">
        <f>SUM(C93,E93,G93,I93,K93)</f>
        <v>0</v>
      </c>
      <c r="N93" s="57">
        <f t="shared" si="16"/>
        <v>0</v>
      </c>
    </row>
    <row r="94" spans="1:255" ht="15" x14ac:dyDescent="0.2">
      <c r="A94" s="28" t="s">
        <v>26</v>
      </c>
      <c r="B94" s="66">
        <f>IF(OR((B85=Master!C84),(B85=Master!C87),(B85=Master!C88),(B85=Master!C89),(B85=Master!C90),(B85=Master!C91),(B85=Master!C92),(B85=Master!C85),(B85=Master!C86)),0,(B85/100)*((B78)-(SUM(B45:B46,B52:B55,B61:B72,B75))))</f>
        <v>0</v>
      </c>
      <c r="C94" s="57"/>
      <c r="D94" s="66">
        <f>IF(OR((D85=Master!C84),(D85=Master!C87),(D85=Master!C88),(D85=Master!C89),(D85=Master!C90),(D85=Master!C91),(D85=Master!C92),(D85=Master!C85),(D85=Master!C86)),0,(D85/100)*((D78)-(SUM(D45:D46,D52:D55,D61:D72,D75))))</f>
        <v>0</v>
      </c>
      <c r="E94" s="57"/>
      <c r="F94" s="66">
        <f>IF(OR((F85=Master!C84),(F85=Master!C87),(F85=Master!C88),(F85=Master!C89),(F85=Master!C90),(F85=Master!C91),(F85=Master!C92),(F85=Master!C85),(F85=Master!C86)),0,(F85/100)*((F78)-(SUM(F45:F46,F52:F55,F61:F72,F75))))</f>
        <v>0</v>
      </c>
      <c r="G94" s="57"/>
      <c r="H94" s="66">
        <f>IF(OR((H85=Master!C84),(H85=Master!C87),(H85=Master!C88),(H85=Master!C89),(H85=Master!C90),(H85=Master!C91),(H85=Master!C92),(H85=Master!C85),(H85=Master!C86)),0,(H85/100)*((H78)-(SUM(H45:H46,H52:H55,H61:H72,H75))))</f>
        <v>0</v>
      </c>
      <c r="I94" s="57"/>
      <c r="J94" s="66">
        <f>IF(OR((J85=Master!C84),(J85=Master!C87),(J85=Master!C88),(J85=Master!C89),(J85=Master!C90),(J85=Master!C91),(J85=Master!C92),(J85=Master!C85),(J85=Master!C86)),0,(J85/100)*((J78)-(SUM(J45:J46,J52:J55,J61:J72,J75))))</f>
        <v>0</v>
      </c>
      <c r="K94" s="57"/>
      <c r="L94" s="57">
        <f>SUM(B94,D94,F94,H94,J94)</f>
        <v>0</v>
      </c>
      <c r="M94" s="57">
        <f>SUM(C94,E94,G94,I94,K94)</f>
        <v>0</v>
      </c>
      <c r="N94" s="57">
        <f>SUM(L94,M94)</f>
        <v>0</v>
      </c>
    </row>
    <row r="95" spans="1:255" ht="15" x14ac:dyDescent="0.2">
      <c r="A95" s="28" t="s">
        <v>61</v>
      </c>
      <c r="B95" s="57"/>
      <c r="C95" s="57">
        <f>((B78-SUM(B45,B46,B52,B53,B54,B55,B62,B64,B66,B68,B70,B72,B75))*(B84/100)-B97)</f>
        <v>0</v>
      </c>
      <c r="D95" s="57"/>
      <c r="E95" s="57">
        <f>((D78-SUM(D45,D46,D52,D53,D54,D55,D62,D64,D66,D68,D70,D72,D75))*(D84/100)-D97)</f>
        <v>0</v>
      </c>
      <c r="F95" s="57"/>
      <c r="G95" s="57">
        <f>((F78-SUM(F45,F46,F52,F53,F54,F55,F62,F64,F66,F68,F70,F72,F75))*(F84/100)-F97)</f>
        <v>0</v>
      </c>
      <c r="H95" s="57"/>
      <c r="I95" s="57">
        <f>((H78-SUM(H45,H46,H52,H53,H54,H55,H62,H64,H66,H68,H70,H72,H75))*(H84/100)-H97)</f>
        <v>0</v>
      </c>
      <c r="J95" s="57"/>
      <c r="K95" s="57">
        <f>((J78-SUM(J45,J46,J52,J53,J54,J55,J62,J64,J66,J68,J70,J72,J75))*(J84/100)-J97)</f>
        <v>0</v>
      </c>
      <c r="L95" s="57"/>
      <c r="M95" s="57">
        <f>SUM(C95,E95,G95,I95,K95)</f>
        <v>0</v>
      </c>
      <c r="N95" s="57">
        <f>SUM(L95,M95)</f>
        <v>0</v>
      </c>
    </row>
    <row r="96" spans="1:255" ht="15" x14ac:dyDescent="0.2">
      <c r="A96" s="28" t="s">
        <v>103</v>
      </c>
      <c r="B96" s="57">
        <f>B85/100*(B61+B63+B65+B67+B69+B71)</f>
        <v>0</v>
      </c>
      <c r="C96" s="57"/>
      <c r="D96" s="57">
        <f>D85/100*(D61+D63+D65+D67+D69+D71)</f>
        <v>0</v>
      </c>
      <c r="E96" s="57"/>
      <c r="F96" s="57">
        <f>F85/100*(F61+F63+F65+F67+F69+F71)</f>
        <v>0</v>
      </c>
      <c r="G96" s="57"/>
      <c r="H96" s="57">
        <f>H85/100*(H61+H63+H65+H67+H69+H71)</f>
        <v>0</v>
      </c>
      <c r="I96" s="57"/>
      <c r="J96" s="57">
        <f>J85/100*(J61+J63+J65+J67+J69+J71)</f>
        <v>0</v>
      </c>
      <c r="K96" s="57"/>
      <c r="L96" s="57">
        <f>SUM(B96,D96,F96,H96,J96)</f>
        <v>0</v>
      </c>
      <c r="M96" s="57"/>
      <c r="N96" s="57">
        <f>L96</f>
        <v>0</v>
      </c>
    </row>
    <row r="97" spans="1:14" ht="15.75" x14ac:dyDescent="0.25">
      <c r="A97" s="47" t="s">
        <v>29</v>
      </c>
      <c r="B97" s="58">
        <f t="shared" ref="B97:K97" si="17">SUM(B86:B96)</f>
        <v>0</v>
      </c>
      <c r="C97" s="58">
        <f t="shared" si="17"/>
        <v>0</v>
      </c>
      <c r="D97" s="58">
        <f t="shared" si="17"/>
        <v>0</v>
      </c>
      <c r="E97" s="58">
        <f t="shared" si="17"/>
        <v>0</v>
      </c>
      <c r="F97" s="58">
        <f t="shared" si="17"/>
        <v>0</v>
      </c>
      <c r="G97" s="58">
        <f t="shared" si="17"/>
        <v>0</v>
      </c>
      <c r="H97" s="58">
        <f t="shared" si="17"/>
        <v>0</v>
      </c>
      <c r="I97" s="58">
        <f t="shared" si="17"/>
        <v>0</v>
      </c>
      <c r="J97" s="58">
        <f t="shared" si="17"/>
        <v>0</v>
      </c>
      <c r="K97" s="58">
        <f t="shared" si="17"/>
        <v>0</v>
      </c>
      <c r="L97" s="58">
        <f>SUM(B97,D97,F97,H97,J97)</f>
        <v>0</v>
      </c>
      <c r="M97" s="58">
        <f>SUM(C97,E97,G97,I97,K97)</f>
        <v>0</v>
      </c>
      <c r="N97" s="58">
        <f>SUM(L97,M97)</f>
        <v>0</v>
      </c>
    </row>
    <row r="98" spans="1:14" ht="15" x14ac:dyDescent="0.2">
      <c r="A98" s="2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36"/>
      <c r="N98" s="36"/>
    </row>
    <row r="99" spans="1:14" ht="15.75" x14ac:dyDescent="0.25">
      <c r="A99" s="47" t="s">
        <v>30</v>
      </c>
      <c r="B99" s="58">
        <f t="shared" ref="B99:K99" si="18">SUM(B78,B97)</f>
        <v>0</v>
      </c>
      <c r="C99" s="58">
        <f t="shared" si="18"/>
        <v>0</v>
      </c>
      <c r="D99" s="58">
        <f t="shared" si="18"/>
        <v>0</v>
      </c>
      <c r="E99" s="58">
        <f t="shared" si="18"/>
        <v>0</v>
      </c>
      <c r="F99" s="58">
        <f t="shared" si="18"/>
        <v>0</v>
      </c>
      <c r="G99" s="58">
        <f t="shared" si="18"/>
        <v>0</v>
      </c>
      <c r="H99" s="58">
        <f t="shared" si="18"/>
        <v>0</v>
      </c>
      <c r="I99" s="58">
        <f t="shared" si="18"/>
        <v>0</v>
      </c>
      <c r="J99" s="58">
        <f t="shared" si="18"/>
        <v>0</v>
      </c>
      <c r="K99" s="58">
        <f t="shared" si="18"/>
        <v>0</v>
      </c>
      <c r="L99" s="58">
        <f>SUM(B99,D99,F99,H99,J99)</f>
        <v>0</v>
      </c>
      <c r="M99" s="58">
        <f>SUM(C99,E99,G99,I99,K99)</f>
        <v>0</v>
      </c>
      <c r="N99" s="58">
        <f>SUM(L99,M99)</f>
        <v>0</v>
      </c>
    </row>
    <row r="100" spans="1:14" x14ac:dyDescent="0.2">
      <c r="A100" s="28" t="s">
        <v>31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39"/>
      <c r="N100" s="39"/>
    </row>
    <row r="101" spans="1:14" x14ac:dyDescent="0.2">
      <c r="A101" s="28" t="s">
        <v>32</v>
      </c>
      <c r="B101" s="45"/>
      <c r="C101" s="67"/>
      <c r="D101" s="45"/>
      <c r="E101" s="67"/>
      <c r="F101" s="45"/>
      <c r="G101" s="67"/>
      <c r="H101" s="45"/>
      <c r="I101" s="67"/>
      <c r="J101" s="45"/>
      <c r="K101" s="67"/>
      <c r="L101" s="45"/>
      <c r="M101" s="45"/>
      <c r="N101" s="39"/>
    </row>
    <row r="102" spans="1:14" ht="15" x14ac:dyDescent="0.2">
      <c r="A102" s="71" t="s">
        <v>33</v>
      </c>
      <c r="B102" s="33"/>
      <c r="C102" s="68">
        <v>0</v>
      </c>
      <c r="D102" s="38"/>
      <c r="E102" s="68">
        <v>0</v>
      </c>
      <c r="F102" s="38"/>
      <c r="G102" s="68">
        <v>0</v>
      </c>
      <c r="H102" s="38"/>
      <c r="I102" s="68">
        <v>0</v>
      </c>
      <c r="J102" s="38"/>
      <c r="K102" s="68">
        <v>0</v>
      </c>
      <c r="L102" s="38"/>
      <c r="M102" s="57">
        <f>SUM(C102,E102,G102,I102,K102)</f>
        <v>0</v>
      </c>
      <c r="N102" s="57">
        <f>M102</f>
        <v>0</v>
      </c>
    </row>
    <row r="103" spans="1:14" ht="15" customHeight="1" x14ac:dyDescent="0.2">
      <c r="A103" s="71" t="s">
        <v>33</v>
      </c>
      <c r="B103" s="38"/>
      <c r="C103" s="68">
        <v>0</v>
      </c>
      <c r="D103" s="38"/>
      <c r="E103" s="68">
        <v>0</v>
      </c>
      <c r="F103" s="38"/>
      <c r="G103" s="68">
        <v>0</v>
      </c>
      <c r="H103" s="38"/>
      <c r="I103" s="68">
        <v>0</v>
      </c>
      <c r="J103" s="38"/>
      <c r="K103" s="68">
        <v>0</v>
      </c>
      <c r="L103" s="38"/>
      <c r="M103" s="57">
        <f>SUM(C103,E103,G103,I103,K103)</f>
        <v>0</v>
      </c>
      <c r="N103" s="57">
        <f>M103</f>
        <v>0</v>
      </c>
    </row>
    <row r="104" spans="1:14" ht="15" customHeight="1" x14ac:dyDescent="0.2">
      <c r="A104" s="71" t="s">
        <v>33</v>
      </c>
      <c r="B104" s="38"/>
      <c r="C104" s="68">
        <v>0</v>
      </c>
      <c r="D104" s="38"/>
      <c r="E104" s="68">
        <v>0</v>
      </c>
      <c r="F104" s="38"/>
      <c r="G104" s="68">
        <v>0</v>
      </c>
      <c r="H104" s="38"/>
      <c r="I104" s="68">
        <v>0</v>
      </c>
      <c r="J104" s="38"/>
      <c r="K104" s="68">
        <v>0</v>
      </c>
      <c r="L104" s="38"/>
      <c r="M104" s="57">
        <f>SUM(C104,E104,G104,I104,K104)</f>
        <v>0</v>
      </c>
      <c r="N104" s="57">
        <f>M104</f>
        <v>0</v>
      </c>
    </row>
    <row r="105" spans="1:14" x14ac:dyDescent="0.2">
      <c r="A105" s="28"/>
      <c r="B105" s="38"/>
      <c r="C105" s="63"/>
      <c r="D105" s="38"/>
      <c r="E105" s="63"/>
      <c r="F105" s="38"/>
      <c r="G105" s="63"/>
      <c r="H105" s="38"/>
      <c r="I105" s="38"/>
      <c r="J105" s="38"/>
      <c r="K105" s="63"/>
      <c r="L105" s="38"/>
      <c r="M105" s="39"/>
      <c r="N105" s="39"/>
    </row>
    <row r="106" spans="1:14" ht="15.75" x14ac:dyDescent="0.25">
      <c r="A106" s="47" t="s">
        <v>34</v>
      </c>
      <c r="B106" s="58">
        <f>SUM(B99:B105)</f>
        <v>0</v>
      </c>
      <c r="C106" s="58">
        <f t="shared" ref="C106:L106" si="19">SUM(C99:C105)</f>
        <v>0</v>
      </c>
      <c r="D106" s="58">
        <f t="shared" si="19"/>
        <v>0</v>
      </c>
      <c r="E106" s="58">
        <f t="shared" si="19"/>
        <v>0</v>
      </c>
      <c r="F106" s="58">
        <f t="shared" si="19"/>
        <v>0</v>
      </c>
      <c r="G106" s="58">
        <f t="shared" si="19"/>
        <v>0</v>
      </c>
      <c r="H106" s="58">
        <f t="shared" si="19"/>
        <v>0</v>
      </c>
      <c r="I106" s="58">
        <f t="shared" si="19"/>
        <v>0</v>
      </c>
      <c r="J106" s="58">
        <f t="shared" si="19"/>
        <v>0</v>
      </c>
      <c r="K106" s="58">
        <f t="shared" si="19"/>
        <v>0</v>
      </c>
      <c r="L106" s="58">
        <f t="shared" si="19"/>
        <v>0</v>
      </c>
      <c r="M106" s="58">
        <f>SUM(C106,E106,G106,I106,K106)</f>
        <v>0</v>
      </c>
      <c r="N106" s="58">
        <f>SUM(L106,M106)</f>
        <v>0</v>
      </c>
    </row>
    <row r="107" spans="1:14" s="75" customFormat="1" x14ac:dyDescent="0.2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4" s="75" customFormat="1" x14ac:dyDescent="0.2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4" s="75" customFormat="1" x14ac:dyDescent="0.2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1:14" s="75" customFormat="1" x14ac:dyDescent="0.2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1:14" s="75" customFormat="1" x14ac:dyDescent="0.2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4" s="75" customFormat="1" x14ac:dyDescent="0.2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2:12" s="75" customFormat="1" x14ac:dyDescent="0.2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2:12" s="75" customFormat="1" x14ac:dyDescent="0.2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</sheetData>
  <sheetProtection algorithmName="SHA-512" hashValue="PLGD9K2vfF33WhvVN7Dou/CHDkZZO8gpNJ0WP1yMeDsSfP7qj8r09S232tR95e2LR7pCy+RURy/qZm3WoievMw==" saltValue="CgIVdfKExWoRrgf3tAxigA==" spinCount="100000" sheet="1" selectLockedCells="1"/>
  <conditionalFormatting sqref="A1:A86">
    <cfRule type="expression" dxfId="6" priority="2" stopIfTrue="1">
      <formula>CELL("Protect", A1)</formula>
    </cfRule>
  </conditionalFormatting>
  <conditionalFormatting sqref="A87:N106">
    <cfRule type="expression" dxfId="5" priority="1" stopIfTrue="1">
      <formula>CELL("Protect", A87)</formula>
    </cfRule>
  </conditionalFormatting>
  <conditionalFormatting sqref="B1:N49">
    <cfRule type="expression" dxfId="4" priority="1061" stopIfTrue="1">
      <formula>CELL("Protect", B1)</formula>
    </cfRule>
  </conditionalFormatting>
  <conditionalFormatting sqref="B51:N55">
    <cfRule type="expression" dxfId="3" priority="1060" stopIfTrue="1">
      <formula xml:space="preserve"> CELL("Protect",#REF!)</formula>
    </cfRule>
  </conditionalFormatting>
  <conditionalFormatting sqref="B56:N86">
    <cfRule type="expression" dxfId="2" priority="605" stopIfTrue="1">
      <formula>CELL("Protect", B56)</formula>
    </cfRule>
  </conditionalFormatting>
  <conditionalFormatting sqref="C69 E69 G69:I69 K69">
    <cfRule type="expression" dxfId="1" priority="1342" stopIfTrue="1">
      <formula>CELL("Protect", C69)</formula>
    </cfRule>
  </conditionalFormatting>
  <hyperlinks>
    <hyperlink ref="A20" r:id="rId1" display="  Graduate Student(s)(7.5%) Ph.D. GRA " xr:uid="{0E40DF6F-E787-4677-A3EB-85B9579B1142}"/>
    <hyperlink ref="A19" r:id="rId2" display="  Graduate Student(s)(7.5%) M.S. GRA " xr:uid="{D204A3DB-2854-4E80-A418-DF381B8D601A}"/>
  </hyperlinks>
  <printOptions gridLines="1"/>
  <pageMargins left="0.56000000000000005" right="0.55000000000000004" top="0.31" bottom="0.24" header="0.17" footer="0.17"/>
  <pageSetup scale="10" orientation="landscape" horizontalDpi="4294967292" r:id="rId3"/>
  <headerFooter alignWithMargins="0">
    <oddHeader>&amp;L&amp;"System,Bold"&amp;12Budget Estimate</oddHeader>
    <oddFooter>&amp;C&amp;A&amp;R&amp;F       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Cumulative - LOCKED</vt:lpstr>
      <vt:lpstr>Tab #1</vt:lpstr>
      <vt:lpstr>Tab #2</vt:lpstr>
      <vt:lpstr>Tab #3</vt:lpstr>
      <vt:lpstr>Tab #4</vt:lpstr>
      <vt:lpstr>Tab #5</vt:lpstr>
      <vt:lpstr>Tab #6</vt:lpstr>
      <vt:lpstr>Tab #7</vt:lpstr>
      <vt:lpstr>Tab #8</vt:lpstr>
      <vt:lpstr>Master</vt:lpstr>
      <vt:lpstr>'Cumulative - LOCKED'!Print_Area</vt:lpstr>
      <vt:lpstr>'Tab #1'!Print_Area</vt:lpstr>
      <vt:lpstr>'Tab #2'!Print_Area</vt:lpstr>
      <vt:lpstr>'Tab #3'!Print_Area</vt:lpstr>
      <vt:lpstr>'Tab #4'!Print_Area</vt:lpstr>
      <vt:lpstr>'Tab #5'!Print_Area</vt:lpstr>
      <vt:lpstr>'Tab #6'!Print_Area</vt:lpstr>
      <vt:lpstr>'Tab #7'!Print_Area</vt:lpstr>
      <vt:lpstr>'Tab #8'!Print_Area</vt:lpstr>
    </vt:vector>
  </TitlesOfParts>
  <Company>MTU - EECN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qiong</dc:creator>
  <cp:lastModifiedBy>Richelle Schwaller</cp:lastModifiedBy>
  <cp:lastPrinted>2021-05-21T18:46:58Z</cp:lastPrinted>
  <dcterms:created xsi:type="dcterms:W3CDTF">2008-09-16T18:28:55Z</dcterms:created>
  <dcterms:modified xsi:type="dcterms:W3CDTF">2025-04-28T13:09:39Z</dcterms:modified>
</cp:coreProperties>
</file>