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rat\Web\SPO\FY26 updates\"/>
    </mc:Choice>
  </mc:AlternateContent>
  <xr:revisionPtr revIDLastSave="0" documentId="13_ncr:1_{B87D4DE0-374A-445D-8A4B-B397A47238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  <sheet name="Master" sheetId="2" state="hidden" r:id="rId2"/>
  </sheets>
  <definedNames>
    <definedName name="_xlnm.Print_Area" localSheetId="0">A!$A$3:$N$117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C32" i="1" l="1"/>
  <c r="D32" i="1"/>
  <c r="E32" i="1"/>
  <c r="F32" i="1"/>
  <c r="G32" i="1"/>
  <c r="H32" i="1"/>
  <c r="I32" i="1"/>
  <c r="J32" i="1"/>
  <c r="B32" i="1"/>
  <c r="L32" i="1" l="1"/>
  <c r="B82" i="1"/>
  <c r="B78" i="1"/>
  <c r="M55" i="1"/>
  <c r="M56" i="1"/>
  <c r="M57" i="1"/>
  <c r="M58" i="1"/>
  <c r="M59" i="1"/>
  <c r="M60" i="1"/>
  <c r="B85" i="1" l="1"/>
  <c r="D73" i="1"/>
  <c r="D74" i="1"/>
  <c r="D81" i="1" l="1"/>
  <c r="D82" i="1"/>
  <c r="D79" i="1"/>
  <c r="D80" i="1"/>
  <c r="D77" i="1"/>
  <c r="D78" i="1"/>
  <c r="D76" i="1"/>
  <c r="B81" i="1"/>
  <c r="B80" i="1"/>
  <c r="B79" i="1"/>
  <c r="B77" i="1"/>
  <c r="L59" i="1"/>
  <c r="N59" i="1" s="1"/>
  <c r="L57" i="1" l="1"/>
  <c r="N57" i="1" s="1"/>
  <c r="L56" i="1"/>
  <c r="L55" i="1"/>
  <c r="M54" i="1" l="1"/>
  <c r="L60" i="1"/>
  <c r="N60" i="1" s="1"/>
  <c r="L58" i="1"/>
  <c r="N58" i="1" s="1"/>
  <c r="M32" i="1"/>
  <c r="B28" i="1"/>
  <c r="L21" i="1"/>
  <c r="M21" i="1"/>
  <c r="L22" i="1"/>
  <c r="M22" i="1"/>
  <c r="L23" i="1"/>
  <c r="M23" i="1"/>
  <c r="L24" i="1"/>
  <c r="M24" i="1"/>
  <c r="N21" i="1" l="1"/>
  <c r="N24" i="1"/>
  <c r="N22" i="1"/>
  <c r="N23" i="1"/>
  <c r="K34" i="1" l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1" i="1"/>
  <c r="J31" i="1"/>
  <c r="I31" i="1"/>
  <c r="H31" i="1"/>
  <c r="G31" i="1"/>
  <c r="F31" i="1"/>
  <c r="E31" i="1"/>
  <c r="D31" i="1"/>
  <c r="C31" i="1"/>
  <c r="B31" i="1"/>
  <c r="L49" i="1" l="1"/>
  <c r="M47" i="1"/>
  <c r="M48" i="1"/>
  <c r="M49" i="1"/>
  <c r="M46" i="1"/>
  <c r="L47" i="1"/>
  <c r="L48" i="1"/>
  <c r="L46" i="1"/>
  <c r="N46" i="1" l="1"/>
  <c r="N48" i="1"/>
  <c r="N49" i="1"/>
  <c r="N47" i="1"/>
  <c r="M34" i="1" l="1"/>
  <c r="B65" i="1"/>
  <c r="M33" i="1"/>
  <c r="L33" i="1"/>
  <c r="L34" i="1"/>
  <c r="M92" i="1"/>
  <c r="N92" i="1" s="1"/>
  <c r="M93" i="1"/>
  <c r="N93" i="1" s="1"/>
  <c r="M91" i="1"/>
  <c r="J74" i="1"/>
  <c r="H74" i="1"/>
  <c r="F74" i="1"/>
  <c r="E73" i="1"/>
  <c r="E74" i="1" s="1"/>
  <c r="F73" i="1"/>
  <c r="G73" i="1"/>
  <c r="G74" i="1" s="1"/>
  <c r="H73" i="1"/>
  <c r="I73" i="1"/>
  <c r="I74" i="1" s="1"/>
  <c r="J73" i="1"/>
  <c r="K73" i="1"/>
  <c r="K74" i="1" s="1"/>
  <c r="C73" i="1"/>
  <c r="C74" i="1" s="1"/>
  <c r="F65" i="1"/>
  <c r="L53" i="1"/>
  <c r="L52" i="1"/>
  <c r="J65" i="1"/>
  <c r="H65" i="1"/>
  <c r="D65" i="1"/>
  <c r="L26" i="1"/>
  <c r="M26" i="1"/>
  <c r="L42" i="1"/>
  <c r="J28" i="1"/>
  <c r="H28" i="1"/>
  <c r="F28" i="1"/>
  <c r="L31" i="1"/>
  <c r="D28" i="1"/>
  <c r="D35" i="1"/>
  <c r="E65" i="1"/>
  <c r="E35" i="1"/>
  <c r="E28" i="1"/>
  <c r="C65" i="1"/>
  <c r="C28" i="1"/>
  <c r="B35" i="1"/>
  <c r="K35" i="1"/>
  <c r="I35" i="1"/>
  <c r="G35" i="1"/>
  <c r="K65" i="1"/>
  <c r="K28" i="1"/>
  <c r="I65" i="1"/>
  <c r="I28" i="1"/>
  <c r="G65" i="1"/>
  <c r="G28" i="1"/>
  <c r="L17" i="1"/>
  <c r="M17" i="1"/>
  <c r="L39" i="1"/>
  <c r="L40" i="1"/>
  <c r="L43" i="1"/>
  <c r="L54" i="1"/>
  <c r="N55" i="1"/>
  <c r="N56" i="1"/>
  <c r="L61" i="1"/>
  <c r="L62" i="1"/>
  <c r="L63" i="1"/>
  <c r="M40" i="1"/>
  <c r="M12" i="1"/>
  <c r="L12" i="1"/>
  <c r="L19" i="1"/>
  <c r="M19" i="1"/>
  <c r="L20" i="1"/>
  <c r="M20" i="1"/>
  <c r="L16" i="1"/>
  <c r="M63" i="1"/>
  <c r="M62" i="1"/>
  <c r="M61" i="1"/>
  <c r="M53" i="1"/>
  <c r="M52" i="1"/>
  <c r="M43" i="1"/>
  <c r="M42" i="1"/>
  <c r="M39" i="1"/>
  <c r="M27" i="1"/>
  <c r="M25" i="1"/>
  <c r="M18" i="1"/>
  <c r="M16" i="1"/>
  <c r="M15" i="1"/>
  <c r="M14" i="1"/>
  <c r="M13" i="1"/>
  <c r="L27" i="1"/>
  <c r="L25" i="1"/>
  <c r="L18" i="1"/>
  <c r="L15" i="1"/>
  <c r="L14" i="1"/>
  <c r="L13" i="1"/>
  <c r="H35" i="1"/>
  <c r="J35" i="1"/>
  <c r="B113" i="1" l="1"/>
  <c r="N91" i="1"/>
  <c r="N40" i="1"/>
  <c r="F81" i="1"/>
  <c r="F82" i="1"/>
  <c r="H81" i="1"/>
  <c r="H82" i="1"/>
  <c r="J81" i="1"/>
  <c r="J82" i="1"/>
  <c r="I81" i="1"/>
  <c r="I82" i="1"/>
  <c r="C81" i="1"/>
  <c r="C82" i="1"/>
  <c r="E81" i="1"/>
  <c r="E82" i="1"/>
  <c r="K81" i="1"/>
  <c r="K82" i="1"/>
  <c r="G81" i="1"/>
  <c r="G82" i="1"/>
  <c r="F79" i="1"/>
  <c r="F80" i="1"/>
  <c r="H79" i="1"/>
  <c r="H80" i="1"/>
  <c r="J79" i="1"/>
  <c r="J80" i="1"/>
  <c r="I79" i="1"/>
  <c r="I80" i="1"/>
  <c r="C79" i="1"/>
  <c r="C80" i="1"/>
  <c r="E79" i="1"/>
  <c r="E80" i="1"/>
  <c r="K79" i="1"/>
  <c r="K80" i="1"/>
  <c r="G79" i="1"/>
  <c r="G80" i="1"/>
  <c r="H77" i="1"/>
  <c r="H78" i="1"/>
  <c r="F77" i="1"/>
  <c r="F78" i="1"/>
  <c r="J77" i="1"/>
  <c r="J78" i="1"/>
  <c r="C77" i="1"/>
  <c r="C78" i="1"/>
  <c r="I77" i="1"/>
  <c r="I78" i="1"/>
  <c r="G77" i="1"/>
  <c r="G78" i="1"/>
  <c r="E77" i="1"/>
  <c r="E78" i="1"/>
  <c r="K77" i="1"/>
  <c r="K78" i="1"/>
  <c r="I76" i="1"/>
  <c r="E76" i="1"/>
  <c r="K76" i="1"/>
  <c r="G76" i="1"/>
  <c r="F76" i="1"/>
  <c r="H76" i="1"/>
  <c r="J76" i="1"/>
  <c r="C76" i="1"/>
  <c r="N53" i="1"/>
  <c r="L65" i="1"/>
  <c r="H85" i="1"/>
  <c r="J85" i="1"/>
  <c r="D85" i="1"/>
  <c r="F85" i="1"/>
  <c r="N39" i="1"/>
  <c r="N52" i="1"/>
  <c r="N43" i="1"/>
  <c r="N54" i="1"/>
  <c r="N26" i="1"/>
  <c r="D37" i="1"/>
  <c r="D68" i="1" s="1"/>
  <c r="N32" i="1"/>
  <c r="N61" i="1"/>
  <c r="N15" i="1"/>
  <c r="N42" i="1"/>
  <c r="M65" i="1"/>
  <c r="N17" i="1"/>
  <c r="N18" i="1"/>
  <c r="K37" i="1"/>
  <c r="K68" i="1" s="1"/>
  <c r="N25" i="1"/>
  <c r="N14" i="1"/>
  <c r="N27" i="1"/>
  <c r="N20" i="1"/>
  <c r="N33" i="1"/>
  <c r="H37" i="1"/>
  <c r="H68" i="1" s="1"/>
  <c r="N16" i="1"/>
  <c r="B37" i="1"/>
  <c r="B68" i="1" s="1"/>
  <c r="J37" i="1"/>
  <c r="J68" i="1" s="1"/>
  <c r="M31" i="1"/>
  <c r="N31" i="1" s="1"/>
  <c r="N62" i="1"/>
  <c r="N19" i="1"/>
  <c r="N63" i="1"/>
  <c r="N12" i="1"/>
  <c r="N13" i="1"/>
  <c r="M28" i="1"/>
  <c r="I37" i="1"/>
  <c r="I68" i="1" s="1"/>
  <c r="N34" i="1"/>
  <c r="G37" i="1"/>
  <c r="G68" i="1" s="1"/>
  <c r="C35" i="1"/>
  <c r="C37" i="1" s="1"/>
  <c r="C68" i="1" s="1"/>
  <c r="L28" i="1"/>
  <c r="F35" i="1"/>
  <c r="F37" i="1" s="1"/>
  <c r="F68" i="1" s="1"/>
  <c r="E37" i="1"/>
  <c r="E68" i="1" s="1"/>
  <c r="L68" i="1" l="1"/>
  <c r="K66" i="1"/>
  <c r="K75" i="1" s="1"/>
  <c r="I66" i="1"/>
  <c r="I75" i="1" s="1"/>
  <c r="D66" i="1"/>
  <c r="D83" i="1" s="1"/>
  <c r="H66" i="1"/>
  <c r="F66" i="1"/>
  <c r="F83" i="1" s="1"/>
  <c r="G66" i="1"/>
  <c r="G75" i="1" s="1"/>
  <c r="E66" i="1"/>
  <c r="J66" i="1"/>
  <c r="C66" i="1"/>
  <c r="C75" i="1" s="1"/>
  <c r="B66" i="1"/>
  <c r="B76" i="1" s="1"/>
  <c r="F75" i="1"/>
  <c r="E75" i="1"/>
  <c r="D75" i="1"/>
  <c r="B75" i="1"/>
  <c r="L85" i="1"/>
  <c r="N85" i="1" s="1"/>
  <c r="N65" i="1"/>
  <c r="N28" i="1"/>
  <c r="L37" i="1"/>
  <c r="L66" i="1" s="1"/>
  <c r="B105" i="1" s="1"/>
  <c r="L35" i="1"/>
  <c r="M35" i="1"/>
  <c r="M37" i="1"/>
  <c r="M66" i="1" s="1"/>
  <c r="B110" i="1" s="1"/>
  <c r="B83" i="1" l="1"/>
  <c r="B86" i="1" s="1"/>
  <c r="C84" i="1" s="1"/>
  <c r="J83" i="1"/>
  <c r="J75" i="1"/>
  <c r="H83" i="1"/>
  <c r="H75" i="1"/>
  <c r="M68" i="1"/>
  <c r="M75" i="1"/>
  <c r="M80" i="1"/>
  <c r="M82" i="1"/>
  <c r="M76" i="1"/>
  <c r="L82" i="1"/>
  <c r="M77" i="1"/>
  <c r="L76" i="1"/>
  <c r="M81" i="1"/>
  <c r="L80" i="1"/>
  <c r="M79" i="1"/>
  <c r="L79" i="1"/>
  <c r="L81" i="1"/>
  <c r="L78" i="1"/>
  <c r="F86" i="1"/>
  <c r="G84" i="1" s="1"/>
  <c r="G86" i="1" s="1"/>
  <c r="G88" i="1" s="1"/>
  <c r="G95" i="1" s="1"/>
  <c r="M78" i="1"/>
  <c r="D86" i="1"/>
  <c r="E84" i="1" s="1"/>
  <c r="L77" i="1"/>
  <c r="N66" i="1"/>
  <c r="N37" i="1"/>
  <c r="N35" i="1"/>
  <c r="B111" i="1" l="1"/>
  <c r="H86" i="1"/>
  <c r="I84" i="1" s="1"/>
  <c r="I86" i="1" s="1"/>
  <c r="I88" i="1" s="1"/>
  <c r="I95" i="1" s="1"/>
  <c r="L83" i="1"/>
  <c r="N83" i="1" s="1"/>
  <c r="L75" i="1"/>
  <c r="N75" i="1" s="1"/>
  <c r="J86" i="1"/>
  <c r="K84" i="1" s="1"/>
  <c r="K86" i="1" s="1"/>
  <c r="K88" i="1" s="1"/>
  <c r="K95" i="1" s="1"/>
  <c r="N68" i="1"/>
  <c r="B88" i="1"/>
  <c r="N76" i="1"/>
  <c r="N80" i="1"/>
  <c r="N78" i="1"/>
  <c r="N82" i="1"/>
  <c r="N77" i="1"/>
  <c r="F88" i="1"/>
  <c r="F95" i="1" s="1"/>
  <c r="N79" i="1"/>
  <c r="N81" i="1"/>
  <c r="E86" i="1"/>
  <c r="E88" i="1" s="1"/>
  <c r="E95" i="1" s="1"/>
  <c r="D88" i="1"/>
  <c r="D95" i="1" s="1"/>
  <c r="H88" i="1" l="1"/>
  <c r="H95" i="1" s="1"/>
  <c r="M84" i="1"/>
  <c r="J88" i="1"/>
  <c r="J95" i="1" s="1"/>
  <c r="L86" i="1"/>
  <c r="B106" i="1" s="1"/>
  <c r="B107" i="1" s="1"/>
  <c r="B95" i="1"/>
  <c r="C86" i="1"/>
  <c r="B112" i="1" l="1"/>
  <c r="L88" i="1"/>
  <c r="L95" i="1" s="1"/>
  <c r="N84" i="1"/>
  <c r="C88" i="1"/>
  <c r="M86" i="1"/>
  <c r="N86" i="1" s="1"/>
  <c r="B114" i="1" l="1"/>
  <c r="B116" i="1" s="1"/>
  <c r="C95" i="1"/>
  <c r="M95" i="1" s="1"/>
  <c r="N95" i="1" s="1"/>
  <c r="M88" i="1"/>
  <c r="N88" i="1" s="1"/>
</calcChain>
</file>

<file path=xl/sharedStrings.xml><?xml version="1.0" encoding="utf-8"?>
<sst xmlns="http://schemas.openxmlformats.org/spreadsheetml/2006/main" count="205" uniqueCount="101">
  <si>
    <t>Request</t>
  </si>
  <si>
    <t>Cost</t>
  </si>
  <si>
    <t>Total</t>
  </si>
  <si>
    <t>Amount</t>
  </si>
  <si>
    <t>Share</t>
  </si>
  <si>
    <t>Project</t>
  </si>
  <si>
    <t>Value</t>
  </si>
  <si>
    <t xml:space="preserve"> Personnel</t>
  </si>
  <si>
    <t xml:space="preserve">      Subtotal-Personnel</t>
  </si>
  <si>
    <t xml:space="preserve"> Fringe Benefits</t>
  </si>
  <si>
    <t xml:space="preserve">      Subtotal-Fringe Benefits </t>
  </si>
  <si>
    <t xml:space="preserve"> Total Personnel and Fringe Benefits</t>
  </si>
  <si>
    <t xml:space="preserve"> Other Direct Costs</t>
  </si>
  <si>
    <t xml:space="preserve"> Facilities &amp; Administrative Costs</t>
  </si>
  <si>
    <t>Total Facilities &amp; Administrative Costs</t>
  </si>
  <si>
    <t xml:space="preserve">TOTAL </t>
  </si>
  <si>
    <t xml:space="preserve">  International Travel</t>
  </si>
  <si>
    <t xml:space="preserve">      Total All Direct Costs</t>
  </si>
  <si>
    <t xml:space="preserve">  Supplies</t>
  </si>
  <si>
    <t xml:space="preserve">  Publication/Documentation</t>
  </si>
  <si>
    <t xml:space="preserve">  Other</t>
  </si>
  <si>
    <t xml:space="preserve">  Hourly Graduate Student(s)(0%)</t>
  </si>
  <si>
    <t xml:space="preserve">  Undergraduate Student(s)(0%)</t>
  </si>
  <si>
    <t>Attach budget justification for each category</t>
  </si>
  <si>
    <t xml:space="preserve">  26% off campus Organized Research including MTRI, and Instruction and Other Sponsored Activities</t>
  </si>
  <si>
    <t xml:space="preserve">  External Cost Share</t>
  </si>
  <si>
    <t xml:space="preserve">     Entity Name:</t>
  </si>
  <si>
    <t>GRAND TOTAL</t>
  </si>
  <si>
    <t>Year 1</t>
  </si>
  <si>
    <t>Year 2</t>
  </si>
  <si>
    <t>Year 3</t>
  </si>
  <si>
    <t>Year 4</t>
  </si>
  <si>
    <t>Year 5</t>
  </si>
  <si>
    <t xml:space="preserve">BUDGET ESTIMATE </t>
  </si>
  <si>
    <t xml:space="preserve">Proposal #:  </t>
  </si>
  <si>
    <t xml:space="preserve">Title:  </t>
  </si>
  <si>
    <t xml:space="preserve">PI Name:  </t>
  </si>
  <si>
    <t xml:space="preserve">Sponsor Name:  </t>
  </si>
  <si>
    <t xml:space="preserve">Start Date:  </t>
  </si>
  <si>
    <t xml:space="preserve">End Date:  </t>
  </si>
  <si>
    <t xml:space="preserve">  Services </t>
  </si>
  <si>
    <t xml:space="preserve">  Stipends</t>
  </si>
  <si>
    <t xml:space="preserve">  Travel</t>
  </si>
  <si>
    <t xml:space="preserve">  Subsistence</t>
  </si>
  <si>
    <t>Participant Support</t>
  </si>
  <si>
    <t xml:space="preserve">  (total direct less equip., tuition and fees, subctontracts &gt; $25K, &amp; participant support costs)</t>
  </si>
  <si>
    <t xml:space="preserve">  Equipment  (items with value ≥ $5,000 &amp; life span &gt; 1 year)</t>
  </si>
  <si>
    <t xml:space="preserve">  Fabricated/Manufactured Equipment (constructed unit with value ≥$5,000 and life span &gt; 1 year)</t>
  </si>
  <si>
    <t xml:space="preserve">  Domestic Travel</t>
  </si>
  <si>
    <t xml:space="preserve">  Consultant  </t>
  </si>
  <si>
    <t xml:space="preserve">  Tuition &amp; Fees </t>
  </si>
  <si>
    <t xml:space="preserve">      Subtotal-Other Direct Costs</t>
  </si>
  <si>
    <t xml:space="preserve">  Collectable Rate from Sponsor:  Enter Rate Requested</t>
  </si>
  <si>
    <t xml:space="preserve">  Waived on Sponsor Portion (difference between applicable rate and collectable rate)</t>
  </si>
  <si>
    <t xml:space="preserve">  Subcontract rate (collectable rate applied on first $25,000)</t>
  </si>
  <si>
    <t xml:space="preserve">  Subawards with IDC  </t>
  </si>
  <si>
    <t xml:space="preserve">  Subawards without IDC </t>
  </si>
  <si>
    <t>Budget Summary</t>
  </si>
  <si>
    <t>Funds Requested from sponsor</t>
  </si>
  <si>
    <t>Cost Share</t>
  </si>
  <si>
    <t>Total cost share</t>
  </si>
  <si>
    <t xml:space="preserve">  54.0% on campus Instruction</t>
  </si>
  <si>
    <t xml:space="preserve">  Applicable F &amp; A  Rate:  Enter 54.6, 52.9, 84.2, 72.3, 26, 44.4, 54.0, 35.8, 58.0</t>
  </si>
  <si>
    <t xml:space="preserve">      Modified Total Direct Costs (MTDC)</t>
  </si>
  <si>
    <t>Applicable F &amp; A  Rate:  
Enter 56.5, 90, 78, 26, 46, 54, 35.75, 57</t>
  </si>
  <si>
    <t xml:space="preserve">  56.5% on campus Organized Research</t>
  </si>
  <si>
    <t xml:space="preserve">  56.5% on campus Organized Research MTRI only</t>
  </si>
  <si>
    <t xml:space="preserve">  90.0% on campus Organized Research for DoD contracts MTRI only</t>
  </si>
  <si>
    <t xml:space="preserve">  78.0% on campus Organized Research for DoD &amp; Industry contracts only</t>
  </si>
  <si>
    <t xml:space="preserve">  46.0% off campus Organized Research for DoD &amp; Industry contracts only</t>
  </si>
  <si>
    <t xml:space="preserve">  35.75% on campus Other Sponsored Activities</t>
  </si>
  <si>
    <t xml:space="preserve">  57.0% off campus Organized Research DoD contracts MTRI only</t>
  </si>
  <si>
    <t xml:space="preserve">  56.5% on campus Organized Research (including MTRI)</t>
  </si>
  <si>
    <t>Total Direct Costs</t>
  </si>
  <si>
    <t>Total Indirect Costs</t>
  </si>
  <si>
    <t>Total Sponsor Costs</t>
  </si>
  <si>
    <t>Cost Share - Direct Costs</t>
  </si>
  <si>
    <t>Cost Share - F&amp;A on Direct Costs</t>
  </si>
  <si>
    <t>Cost Share - F&amp;A Waived on Sponsor Portion</t>
  </si>
  <si>
    <t>Cost Share - External</t>
  </si>
  <si>
    <t>Total Project Cost</t>
  </si>
  <si>
    <t>**Calculations will update based on budgets amounts listed above</t>
  </si>
  <si>
    <t>Sponsor Name:</t>
  </si>
  <si>
    <t xml:space="preserve">Title: </t>
  </si>
  <si>
    <t>Start Date:</t>
  </si>
  <si>
    <t>End Date:</t>
  </si>
  <si>
    <t xml:space="preserve">  Temporary (10.1%)</t>
  </si>
  <si>
    <t xml:space="preserve">  Faculty Academic and Other (38.6%)</t>
  </si>
  <si>
    <t xml:space="preserve">  Faculty Summer  (19.4%)</t>
  </si>
  <si>
    <t xml:space="preserve">  Graduate Students (14.7%)</t>
  </si>
  <si>
    <t xml:space="preserve">  Faculty summer (19.4%) </t>
  </si>
  <si>
    <t xml:space="preserve">  Faculty academic (38.6%) </t>
  </si>
  <si>
    <t xml:space="preserve">  Other (38.6%)</t>
  </si>
  <si>
    <t xml:space="preserve">  Temporary (10.1%) </t>
  </si>
  <si>
    <t xml:space="preserve">  Graduate Student(s)(14.7%) M.S GRA </t>
  </si>
  <si>
    <t xml:space="preserve">  Graduate Student(s)(14.7%) Ph.D. GRA </t>
  </si>
  <si>
    <t>If your project start date is prior to July 1, 2025 please confirm which internal budget to use with your analyst.</t>
  </si>
  <si>
    <t xml:space="preserve">  Equipment  (items with value ≥ $10,000 &amp; life span &gt; 1 year)</t>
  </si>
  <si>
    <t xml:space="preserve">  Fabricated/Manufactured Equipment (constructed unit with value ≥$10,000 and life span &gt; 1 year)</t>
  </si>
  <si>
    <t xml:space="preserve">  Subcontract rate (collectable rate applied on first $50,000)</t>
  </si>
  <si>
    <t xml:space="preserve">  (calculated on total direct costs less equip., tuition and fees, subctontracts &gt; $50K, &amp; participant support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</si>
</sst>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164" formatCode="##;&quot;0&quot;;\-"/>
  </numFmts>
  <fonts count="17" x14ac:knownFonts="1">
    <font>
      <sz val="10"/>
      <name val="System"/>
    </font>
    <font>
      <b/>
      <sz val="18"/>
      <name val="System"/>
      <family val="2"/>
    </font>
    <font>
      <b/>
      <sz val="12"/>
      <name val="System"/>
      <family val="2"/>
    </font>
    <font>
      <sz val="8"/>
      <name val="System"/>
      <family val="2"/>
    </font>
    <font>
      <sz val="10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rgb="FF000000"/>
      <name val="Arial"/>
      <family val="2"/>
    </font>
    <font>
      <u/>
      <sz val="10"/>
      <color theme="10"/>
      <name val="System"/>
    </font>
    <font>
      <sz val="11"/>
      <color theme="10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</borders>
  <cellStyleXfs count="12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>
      <alignment vertical="top"/>
    </xf>
    <xf numFmtId="5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</cellStyleXfs>
  <cellXfs count="104">
    <xf numFmtId="0" fontId="0" fillId="0" borderId="0" xfId="0" applyAlignment="1"/>
    <xf numFmtId="0" fontId="5" fillId="0" borderId="0" xfId="0" applyFont="1" applyAlignment="1"/>
    <xf numFmtId="0" fontId="6" fillId="0" borderId="2" xfId="0" applyFont="1" applyBorder="1" applyAlignment="1">
      <alignment horizontal="left"/>
    </xf>
    <xf numFmtId="41" fontId="7" fillId="0" borderId="2" xfId="2" applyNumberFormat="1" applyFont="1" applyFill="1" applyBorder="1"/>
    <xf numFmtId="41" fontId="7" fillId="0" borderId="2" xfId="0" applyNumberFormat="1" applyFont="1" applyBorder="1" applyAlignment="1"/>
    <xf numFmtId="0" fontId="7" fillId="0" borderId="2" xfId="0" applyFont="1" applyBorder="1" applyAlignment="1"/>
    <xf numFmtId="0" fontId="8" fillId="0" borderId="2" xfId="0" applyFont="1" applyBorder="1" applyAlignment="1" applyProtection="1">
      <protection locked="0"/>
    </xf>
    <xf numFmtId="0" fontId="6" fillId="0" borderId="2" xfId="0" applyFont="1" applyBorder="1" applyAlignment="1">
      <alignment horizontal="center"/>
    </xf>
    <xf numFmtId="5" fontId="6" fillId="0" borderId="2" xfId="2" applyFont="1" applyFill="1" applyBorder="1" applyAlignment="1">
      <alignment horizontal="center"/>
    </xf>
    <xf numFmtId="5" fontId="7" fillId="0" borderId="2" xfId="2" applyFont="1" applyFill="1" applyBorder="1"/>
    <xf numFmtId="41" fontId="7" fillId="0" borderId="2" xfId="2" applyNumberFormat="1" applyFont="1" applyFill="1" applyBorder="1" applyProtection="1">
      <protection locked="0"/>
    </xf>
    <xf numFmtId="41" fontId="6" fillId="0" borderId="2" xfId="2" applyNumberFormat="1" applyFont="1" applyFill="1" applyBorder="1"/>
    <xf numFmtId="0" fontId="6" fillId="0" borderId="2" xfId="0" applyFont="1" applyBorder="1" applyAlignment="1"/>
    <xf numFmtId="0" fontId="7" fillId="0" borderId="2" xfId="0" applyFont="1" applyBorder="1" applyAlignment="1">
      <alignment horizontal="left"/>
    </xf>
    <xf numFmtId="5" fontId="6" fillId="0" borderId="2" xfId="2" applyFont="1" applyFill="1" applyBorder="1"/>
    <xf numFmtId="0" fontId="7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41" fontId="7" fillId="3" borderId="2" xfId="2" applyNumberFormat="1" applyFont="1" applyFill="1" applyBorder="1" applyProtection="1">
      <protection locked="0"/>
    </xf>
    <xf numFmtId="41" fontId="7" fillId="3" borderId="2" xfId="2" applyNumberFormat="1" applyFont="1" applyFill="1" applyBorder="1"/>
    <xf numFmtId="0" fontId="7" fillId="3" borderId="2" xfId="0" applyFont="1" applyFill="1" applyBorder="1" applyAlignment="1"/>
    <xf numFmtId="0" fontId="7" fillId="0" borderId="2" xfId="0" applyFont="1" applyBorder="1" applyAlignment="1" applyProtection="1">
      <protection locked="0"/>
    </xf>
    <xf numFmtId="5" fontId="7" fillId="0" borderId="2" xfId="2" applyFont="1" applyFill="1" applyBorder="1" applyProtection="1"/>
    <xf numFmtId="0" fontId="7" fillId="0" borderId="5" xfId="0" applyFont="1" applyBorder="1" applyAlignment="1">
      <alignment horizontal="center"/>
    </xf>
    <xf numFmtId="41" fontId="9" fillId="3" borderId="7" xfId="0" applyNumberFormat="1" applyFont="1" applyFill="1" applyBorder="1" applyAlignment="1"/>
    <xf numFmtId="41" fontId="7" fillId="0" borderId="4" xfId="2" applyNumberFormat="1" applyFont="1" applyFill="1" applyBorder="1"/>
    <xf numFmtId="41" fontId="7" fillId="0" borderId="6" xfId="2" applyNumberFormat="1" applyFont="1" applyFill="1" applyBorder="1"/>
    <xf numFmtId="164" fontId="7" fillId="0" borderId="2" xfId="2" applyNumberFormat="1" applyFont="1" applyFill="1" applyBorder="1"/>
    <xf numFmtId="10" fontId="7" fillId="0" borderId="2" xfId="7" applyFont="1" applyFill="1" applyBorder="1" applyProtection="1"/>
    <xf numFmtId="41" fontId="7" fillId="0" borderId="2" xfId="7" applyNumberFormat="1" applyFont="1" applyFill="1" applyBorder="1"/>
    <xf numFmtId="10" fontId="7" fillId="0" borderId="2" xfId="7" applyFont="1" applyFill="1" applyBorder="1"/>
    <xf numFmtId="41" fontId="7" fillId="2" borderId="2" xfId="2" applyNumberFormat="1" applyFont="1" applyFill="1" applyBorder="1" applyProtection="1"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protection locked="0"/>
    </xf>
    <xf numFmtId="0" fontId="11" fillId="0" borderId="0" xfId="11" applyFont="1" applyAlignment="1" applyProtection="1">
      <protection locked="0"/>
    </xf>
    <xf numFmtId="41" fontId="7" fillId="0" borderId="4" xfId="2" applyNumberFormat="1" applyFont="1" applyFill="1" applyBorder="1" applyProtection="1">
      <protection locked="0"/>
    </xf>
    <xf numFmtId="0" fontId="6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5" fontId="6" fillId="0" borderId="2" xfId="2" applyFont="1" applyFill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protection locked="0"/>
    </xf>
    <xf numFmtId="0" fontId="11" fillId="0" borderId="6" xfId="11" applyFont="1" applyFill="1" applyBorder="1" applyAlignment="1" applyProtection="1">
      <protection locked="0"/>
    </xf>
    <xf numFmtId="0" fontId="11" fillId="0" borderId="5" xfId="11" applyFont="1" applyFill="1" applyBorder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5" fontId="7" fillId="0" borderId="2" xfId="2" applyFont="1" applyFill="1" applyBorder="1" applyProtection="1">
      <protection locked="0"/>
    </xf>
    <xf numFmtId="5" fontId="6" fillId="0" borderId="2" xfId="2" applyFont="1" applyFill="1" applyBorder="1" applyProtection="1">
      <protection locked="0"/>
    </xf>
    <xf numFmtId="0" fontId="7" fillId="0" borderId="12" xfId="0" applyFont="1" applyBorder="1" applyAlignment="1" applyProtection="1">
      <alignment horizontal="center"/>
      <protection locked="0"/>
    </xf>
    <xf numFmtId="41" fontId="9" fillId="3" borderId="13" xfId="0" applyNumberFormat="1" applyFont="1" applyFill="1" applyBorder="1" applyAlignment="1"/>
    <xf numFmtId="41" fontId="7" fillId="0" borderId="14" xfId="2" applyNumberFormat="1" applyFont="1" applyFill="1" applyBorder="1"/>
    <xf numFmtId="5" fontId="7" fillId="0" borderId="4" xfId="2" applyFont="1" applyFill="1" applyBorder="1"/>
    <xf numFmtId="0" fontId="6" fillId="0" borderId="6" xfId="0" applyFont="1" applyBorder="1" applyAlignment="1">
      <alignment horizontal="left"/>
    </xf>
    <xf numFmtId="0" fontId="5" fillId="0" borderId="8" xfId="0" applyFont="1" applyBorder="1" applyAlignment="1"/>
    <xf numFmtId="5" fontId="6" fillId="0" borderId="4" xfId="2" applyFont="1" applyFill="1" applyBorder="1" applyProtection="1">
      <protection locked="0"/>
    </xf>
    <xf numFmtId="5" fontId="7" fillId="0" borderId="4" xfId="2" applyFont="1" applyFill="1" applyBorder="1" applyProtection="1">
      <protection locked="0"/>
    </xf>
    <xf numFmtId="0" fontId="7" fillId="0" borderId="5" xfId="0" applyFont="1" applyBorder="1" applyAlignment="1" applyProtection="1">
      <protection locked="0"/>
    </xf>
    <xf numFmtId="5" fontId="6" fillId="0" borderId="5" xfId="2" applyFont="1" applyFill="1" applyBorder="1" applyProtection="1">
      <protection locked="0"/>
    </xf>
    <xf numFmtId="0" fontId="13" fillId="3" borderId="15" xfId="0" applyFont="1" applyFill="1" applyBorder="1" applyAlignment="1" applyProtection="1">
      <protection locked="0"/>
    </xf>
    <xf numFmtId="5" fontId="6" fillId="3" borderId="16" xfId="2" applyFont="1" applyFill="1" applyBorder="1" applyProtection="1">
      <protection locked="0"/>
    </xf>
    <xf numFmtId="5" fontId="6" fillId="3" borderId="17" xfId="2" applyFont="1" applyFill="1" applyBorder="1" applyProtection="1">
      <protection locked="0"/>
    </xf>
    <xf numFmtId="0" fontId="12" fillId="3" borderId="18" xfId="0" applyFont="1" applyFill="1" applyBorder="1" applyAlignment="1"/>
    <xf numFmtId="5" fontId="6" fillId="3" borderId="2" xfId="2" applyFont="1" applyFill="1" applyBorder="1" applyProtection="1">
      <protection locked="0"/>
    </xf>
    <xf numFmtId="5" fontId="7" fillId="3" borderId="19" xfId="2" applyFont="1" applyFill="1" applyBorder="1" applyProtection="1">
      <protection locked="0"/>
    </xf>
    <xf numFmtId="5" fontId="7" fillId="3" borderId="2" xfId="2" applyFont="1" applyFill="1" applyBorder="1" applyProtection="1">
      <protection locked="0"/>
    </xf>
    <xf numFmtId="0" fontId="6" fillId="3" borderId="18" xfId="0" applyFont="1" applyFill="1" applyBorder="1" applyAlignment="1"/>
    <xf numFmtId="5" fontId="7" fillId="3" borderId="19" xfId="2" applyFont="1" applyFill="1" applyBorder="1"/>
    <xf numFmtId="0" fontId="7" fillId="3" borderId="18" xfId="0" applyFont="1" applyFill="1" applyBorder="1" applyAlignment="1">
      <alignment horizontal="left" indent="3"/>
    </xf>
    <xf numFmtId="41" fontId="7" fillId="3" borderId="9" xfId="2" applyNumberFormat="1" applyFont="1" applyFill="1" applyBorder="1"/>
    <xf numFmtId="0" fontId="6" fillId="3" borderId="18" xfId="0" applyFont="1" applyFill="1" applyBorder="1" applyAlignment="1">
      <alignment horizontal="left" indent="1"/>
    </xf>
    <xf numFmtId="41" fontId="6" fillId="3" borderId="6" xfId="2" applyNumberFormat="1" applyFont="1" applyFill="1" applyBorder="1"/>
    <xf numFmtId="0" fontId="7" fillId="3" borderId="18" xfId="0" applyFont="1" applyFill="1" applyBorder="1" applyAlignment="1"/>
    <xf numFmtId="5" fontId="7" fillId="3" borderId="2" xfId="2" applyFont="1" applyFill="1" applyBorder="1"/>
    <xf numFmtId="0" fontId="7" fillId="3" borderId="18" xfId="0" applyFont="1" applyFill="1" applyBorder="1" applyAlignment="1">
      <alignment horizontal="left" indent="5"/>
    </xf>
    <xf numFmtId="0" fontId="7" fillId="3" borderId="20" xfId="0" applyFont="1" applyFill="1" applyBorder="1" applyAlignment="1">
      <alignment horizontal="left" indent="5"/>
    </xf>
    <xf numFmtId="0" fontId="6" fillId="3" borderId="21" xfId="0" applyFont="1" applyFill="1" applyBorder="1" applyAlignment="1">
      <alignment horizontal="left" indent="3"/>
    </xf>
    <xf numFmtId="0" fontId="7" fillId="3" borderId="22" xfId="0" applyFont="1" applyFill="1" applyBorder="1" applyAlignment="1"/>
    <xf numFmtId="5" fontId="7" fillId="3" borderId="5" xfId="2" applyFont="1" applyFill="1" applyBorder="1"/>
    <xf numFmtId="0" fontId="6" fillId="3" borderId="10" xfId="0" applyFont="1" applyFill="1" applyBorder="1" applyAlignment="1"/>
    <xf numFmtId="41" fontId="6" fillId="3" borderId="11" xfId="2" applyNumberFormat="1" applyFont="1" applyFill="1" applyBorder="1"/>
    <xf numFmtId="0" fontId="7" fillId="3" borderId="23" xfId="0" applyFont="1" applyFill="1" applyBorder="1" applyAlignment="1"/>
    <xf numFmtId="5" fontId="7" fillId="3" borderId="24" xfId="2" applyFont="1" applyFill="1" applyBorder="1"/>
    <xf numFmtId="5" fontId="7" fillId="3" borderId="25" xfId="2" applyFont="1" applyFill="1" applyBorder="1"/>
    <xf numFmtId="0" fontId="7" fillId="0" borderId="4" xfId="0" applyFont="1" applyBorder="1" applyAlignment="1"/>
    <xf numFmtId="0" fontId="11" fillId="0" borderId="0" xfId="11" applyFont="1" applyFill="1" applyAlignment="1" applyProtection="1">
      <protection locked="0"/>
    </xf>
    <xf numFmtId="0" fontId="7" fillId="0" borderId="0" xfId="0" applyFont="1" applyProtection="1">
      <alignment vertical="top"/>
      <protection locked="0"/>
    </xf>
    <xf numFmtId="0" fontId="7" fillId="0" borderId="0" xfId="0" applyFont="1" applyAlignment="1">
      <alignment horizontal="left"/>
    </xf>
    <xf numFmtId="0" fontId="5" fillId="0" borderId="8" xfId="0" applyFont="1" applyBorder="1" applyAlignment="1">
      <alignment wrapText="1"/>
    </xf>
    <xf numFmtId="0" fontId="7" fillId="3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5" fontId="7" fillId="0" borderId="0" xfId="2" applyFont="1" applyFill="1" applyBorder="1"/>
    <xf numFmtId="0" fontId="7" fillId="0" borderId="0" xfId="0" applyFont="1" applyAlignment="1"/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/>
    <xf numFmtId="0" fontId="7" fillId="0" borderId="9" xfId="0" applyFont="1" applyBorder="1" applyAlignment="1">
      <alignment horizontal="center"/>
    </xf>
    <xf numFmtId="5" fontId="7" fillId="0" borderId="9" xfId="2" applyFont="1" applyFill="1" applyBorder="1"/>
    <xf numFmtId="0" fontId="7" fillId="0" borderId="9" xfId="0" applyFont="1" applyBorder="1" applyAlignment="1"/>
    <xf numFmtId="5" fontId="15" fillId="0" borderId="2" xfId="10" applyFont="1" applyFill="1" applyBorder="1" applyProtection="1"/>
    <xf numFmtId="0" fontId="5" fillId="4" borderId="0" xfId="0" applyFont="1" applyFill="1" applyAlignment="1"/>
    <xf numFmtId="0" fontId="7" fillId="0" borderId="4" xfId="0" applyFont="1" applyBorder="1" applyAlignment="1" applyProtection="1">
      <protection locked="0"/>
    </xf>
    <xf numFmtId="41" fontId="7" fillId="0" borderId="2" xfId="2" applyNumberFormat="1" applyFont="1" applyFill="1" applyBorder="1" applyProtection="1"/>
    <xf numFmtId="0" fontId="16" fillId="5" borderId="0" xfId="0" applyFont="1" applyFill="1" applyAlignment="1"/>
    <xf numFmtId="5" fontId="6" fillId="5" borderId="2" xfId="2" applyFont="1" applyFill="1" applyBorder="1"/>
    <xf numFmtId="0" fontId="14" fillId="0" borderId="28" xfId="0" applyFont="1" applyBorder="1" applyAlignment="1">
      <alignment horizontal="left" wrapText="1"/>
    </xf>
    <xf numFmtId="0" fontId="14" fillId="0" borderId="29" xfId="0" applyFont="1" applyBorder="1" applyAlignment="1">
      <alignment horizontal="left" wrapText="1"/>
    </xf>
    <xf numFmtId="0" fontId="14" fillId="0" borderId="30" xfId="0" applyFont="1" applyBorder="1" applyAlignment="1">
      <alignment horizontal="left" wrapText="1"/>
    </xf>
    <xf numFmtId="0" fontId="11" fillId="0" borderId="0" xfId="11" applyFont="1" applyFill="1">
      <alignment vertical="top"/>
    </xf>
  </cellXfs>
  <cellStyles count="12">
    <cellStyle name="Comma0" xfId="1" xr:uid="{00000000-0005-0000-0000-000000000000}"/>
    <cellStyle name="Currency0" xfId="2" xr:uid="{00000000-0005-0000-0000-000001000000}"/>
    <cellStyle name="Currency0 2" xfId="10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Hyperlink" xfId="11" builtinId="8"/>
    <cellStyle name="Normal" xfId="0" builtinId="0"/>
    <cellStyle name="Normal 5" xfId="9" xr:uid="{00000000-0005-0000-0000-000009000000}"/>
    <cellStyle name="Percent" xfId="7" builtinId="5"/>
    <cellStyle name="Total" xfId="8" builtinId="25" customBuiltin="1"/>
  </cellStyles>
  <dxfs count="3"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u.edu/hr/supervisors-admins/hiring/docs/contractor-questionnaire.pdf" TargetMode="External"/><Relationship Id="rId2" Type="http://schemas.openxmlformats.org/officeDocument/2006/relationships/hyperlink" Target="http://www.mtu.edu/research/references/forms/pdf/grastipendtable.pdf" TargetMode="External"/><Relationship Id="rId1" Type="http://schemas.openxmlformats.org/officeDocument/2006/relationships/hyperlink" Target="http://www.mtu.edu/research/references/forms/pdf/grastipendtabl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tu.edu/research/sponsored-programs/subaward/" TargetMode="External"/><Relationship Id="rId4" Type="http://schemas.openxmlformats.org/officeDocument/2006/relationships/hyperlink" Target="http://www.mtu.edu/research/references/forms/pdf/gratuitiontabl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117"/>
  <sheetViews>
    <sheetView tabSelected="1" zoomScale="85" zoomScaleNormal="85" zoomScaleSheetLayoutView="95" workbookViewId="0">
      <pane ySplit="9" topLeftCell="A39" activePane="bottomLeft" state="frozen"/>
      <selection pane="bottomLeft" activeCell="B55" sqref="B55"/>
    </sheetView>
  </sheetViews>
  <sheetFormatPr defaultColWidth="9" defaultRowHeight="14.25" x14ac:dyDescent="0.2"/>
  <cols>
    <col min="1" max="1" width="64.875" style="5" customWidth="1"/>
    <col min="2" max="2" width="14" style="9" customWidth="1"/>
    <col min="3" max="4" width="14.625" style="9" customWidth="1"/>
    <col min="5" max="5" width="14" style="9" customWidth="1"/>
    <col min="6" max="6" width="14.5" style="9" customWidth="1"/>
    <col min="7" max="9" width="14.25" style="9" customWidth="1"/>
    <col min="10" max="10" width="15" style="9" customWidth="1"/>
    <col min="11" max="11" width="14.625" style="9" customWidth="1"/>
    <col min="12" max="12" width="14.5" style="9" customWidth="1"/>
    <col min="13" max="13" width="14.875" style="5" customWidth="1"/>
    <col min="14" max="14" width="15" style="5" customWidth="1"/>
    <col min="15" max="16384" width="9" style="5"/>
  </cols>
  <sheetData>
    <row r="1" spans="1:14" ht="15.75" x14ac:dyDescent="0.25">
      <c r="A1" s="98" t="s">
        <v>96</v>
      </c>
      <c r="B1" s="99"/>
      <c r="C1" s="99"/>
      <c r="D1" s="99"/>
    </row>
    <row r="2" spans="1:14" ht="10.5" customHeight="1" x14ac:dyDescent="0.2"/>
    <row r="3" spans="1:14" ht="15" x14ac:dyDescent="0.25">
      <c r="A3" s="2" t="s">
        <v>33</v>
      </c>
      <c r="B3" s="94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</row>
    <row r="4" spans="1:14" ht="15" x14ac:dyDescent="0.25">
      <c r="A4" s="6" t="s">
        <v>36</v>
      </c>
      <c r="B4" s="7" t="s">
        <v>0</v>
      </c>
      <c r="C4" s="7" t="s">
        <v>1</v>
      </c>
      <c r="D4" s="7" t="s">
        <v>0</v>
      </c>
      <c r="E4" s="7" t="s">
        <v>1</v>
      </c>
      <c r="F4" s="7" t="s">
        <v>0</v>
      </c>
      <c r="G4" s="7" t="s">
        <v>1</v>
      </c>
      <c r="H4" s="7" t="s">
        <v>0</v>
      </c>
      <c r="I4" s="7" t="s">
        <v>1</v>
      </c>
      <c r="J4" s="7" t="s">
        <v>0</v>
      </c>
      <c r="K4" s="7" t="s">
        <v>1</v>
      </c>
      <c r="L4" s="7" t="s">
        <v>2</v>
      </c>
      <c r="M4" s="7" t="s">
        <v>2</v>
      </c>
      <c r="N4" s="7" t="s">
        <v>2</v>
      </c>
    </row>
    <row r="5" spans="1:14" ht="15" x14ac:dyDescent="0.25">
      <c r="A5" s="6" t="s">
        <v>34</v>
      </c>
      <c r="B5" s="7" t="s">
        <v>3</v>
      </c>
      <c r="C5" s="7" t="s">
        <v>4</v>
      </c>
      <c r="D5" s="7" t="s">
        <v>3</v>
      </c>
      <c r="E5" s="7" t="s">
        <v>4</v>
      </c>
      <c r="F5" s="7" t="s">
        <v>3</v>
      </c>
      <c r="G5" s="7" t="s">
        <v>4</v>
      </c>
      <c r="H5" s="7" t="s">
        <v>3</v>
      </c>
      <c r="I5" s="7" t="s">
        <v>4</v>
      </c>
      <c r="J5" s="7" t="s">
        <v>3</v>
      </c>
      <c r="K5" s="7" t="s">
        <v>4</v>
      </c>
      <c r="L5" s="7" t="s">
        <v>0</v>
      </c>
      <c r="M5" s="7" t="s">
        <v>1</v>
      </c>
      <c r="N5" s="7" t="s">
        <v>5</v>
      </c>
    </row>
    <row r="6" spans="1:14" ht="15" customHeight="1" x14ac:dyDescent="0.25">
      <c r="A6" s="6" t="s">
        <v>82</v>
      </c>
      <c r="B6" s="37" t="s">
        <v>28</v>
      </c>
      <c r="C6" s="37" t="s">
        <v>28</v>
      </c>
      <c r="D6" s="37" t="s">
        <v>29</v>
      </c>
      <c r="E6" s="37" t="s">
        <v>29</v>
      </c>
      <c r="F6" s="37" t="s">
        <v>30</v>
      </c>
      <c r="G6" s="37" t="s">
        <v>30</v>
      </c>
      <c r="H6" s="37" t="s">
        <v>31</v>
      </c>
      <c r="I6" s="37" t="s">
        <v>31</v>
      </c>
      <c r="J6" s="37" t="s">
        <v>32</v>
      </c>
      <c r="K6" s="37" t="s">
        <v>32</v>
      </c>
      <c r="L6" s="8" t="s">
        <v>3</v>
      </c>
      <c r="M6" s="8" t="s">
        <v>4</v>
      </c>
      <c r="N6" s="8" t="s">
        <v>6</v>
      </c>
    </row>
    <row r="7" spans="1:14" ht="14.25" customHeight="1" x14ac:dyDescent="0.25">
      <c r="A7" s="6" t="s">
        <v>83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4.25" customHeight="1" x14ac:dyDescent="0.25">
      <c r="A8" s="6" t="s">
        <v>84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4.25" customHeight="1" x14ac:dyDescent="0.25">
      <c r="A9" s="6" t="s">
        <v>85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4.25" customHeight="1" x14ac:dyDescent="0.25">
      <c r="A10" s="3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5" x14ac:dyDescent="0.25">
      <c r="A11" s="35" t="s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">
        <f t="shared" ref="L12:L27" si="0">SUM(B12,D12,F12,H12,J12)</f>
        <v>0</v>
      </c>
      <c r="M12" s="3">
        <f t="shared" ref="M12:M27" si="1">SUM(C12,E12,G12,I12,K12)</f>
        <v>0</v>
      </c>
      <c r="N12" s="3">
        <f t="shared" ref="N12:N27" si="2">SUM(L12,M12)</f>
        <v>0</v>
      </c>
    </row>
    <row r="13" spans="1:14" x14ac:dyDescent="0.2">
      <c r="A13" s="41" t="s">
        <v>91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">
        <f t="shared" si="0"/>
        <v>0</v>
      </c>
      <c r="M13" s="3">
        <f t="shared" si="1"/>
        <v>0</v>
      </c>
      <c r="N13" s="3">
        <f t="shared" si="2"/>
        <v>0</v>
      </c>
    </row>
    <row r="14" spans="1:14" x14ac:dyDescent="0.2">
      <c r="A14" s="41" t="s">
        <v>90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">
        <f t="shared" si="0"/>
        <v>0</v>
      </c>
      <c r="M14" s="3">
        <f t="shared" si="1"/>
        <v>0</v>
      </c>
      <c r="N14" s="3">
        <f t="shared" si="2"/>
        <v>0</v>
      </c>
    </row>
    <row r="15" spans="1:14" x14ac:dyDescent="0.2">
      <c r="A15" s="41" t="s">
        <v>91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">
        <f t="shared" si="0"/>
        <v>0</v>
      </c>
      <c r="M15" s="3">
        <f t="shared" si="1"/>
        <v>0</v>
      </c>
      <c r="N15" s="3">
        <f t="shared" si="2"/>
        <v>0</v>
      </c>
    </row>
    <row r="16" spans="1:14" x14ac:dyDescent="0.2">
      <c r="A16" s="39" t="s">
        <v>94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">
        <f t="shared" si="0"/>
        <v>0</v>
      </c>
      <c r="M16" s="3">
        <f t="shared" si="1"/>
        <v>0</v>
      </c>
      <c r="N16" s="3">
        <f t="shared" si="2"/>
        <v>0</v>
      </c>
    </row>
    <row r="17" spans="1:255" x14ac:dyDescent="0.2">
      <c r="A17" s="40" t="s">
        <v>95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">
        <f>SUM(B17,D17,F17,H17,J17)</f>
        <v>0</v>
      </c>
      <c r="M17" s="3">
        <f>SUM(C17,E17,G17,I17,K17)</f>
        <v>0</v>
      </c>
      <c r="N17" s="3">
        <f>SUM(L17,M17)</f>
        <v>0</v>
      </c>
    </row>
    <row r="18" spans="1:255" x14ac:dyDescent="0.2">
      <c r="A18" s="41" t="s">
        <v>92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">
        <f t="shared" ref="L18:M20" si="3">SUM(B18,D18,F18,H18,J18)</f>
        <v>0</v>
      </c>
      <c r="M18" s="3">
        <f t="shared" si="3"/>
        <v>0</v>
      </c>
      <c r="N18" s="3">
        <f>SUM(L18,M18)</f>
        <v>0</v>
      </c>
    </row>
    <row r="19" spans="1:255" x14ac:dyDescent="0.2">
      <c r="A19" s="41" t="s">
        <v>92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">
        <f t="shared" si="3"/>
        <v>0</v>
      </c>
      <c r="M19" s="3">
        <f t="shared" si="3"/>
        <v>0</v>
      </c>
      <c r="N19" s="3">
        <f>SUM(L19,M19)</f>
        <v>0</v>
      </c>
    </row>
    <row r="20" spans="1:255" x14ac:dyDescent="0.2">
      <c r="A20" s="41" t="s">
        <v>92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">
        <f t="shared" si="3"/>
        <v>0</v>
      </c>
      <c r="M20" s="3">
        <f t="shared" si="3"/>
        <v>0</v>
      </c>
      <c r="N20" s="3">
        <f>SUM(L20,M20)</f>
        <v>0</v>
      </c>
    </row>
    <row r="21" spans="1:255" x14ac:dyDescent="0.2">
      <c r="A21" s="41" t="s">
        <v>92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">
        <f t="shared" ref="L21:L24" si="4">SUM(B21,D21,F21,H21,J21)</f>
        <v>0</v>
      </c>
      <c r="M21" s="3">
        <f t="shared" ref="M21:M24" si="5">SUM(C21,E21,G21,I21,K21)</f>
        <v>0</v>
      </c>
      <c r="N21" s="3">
        <f t="shared" ref="N21:N24" si="6">SUM(L21,M21)</f>
        <v>0</v>
      </c>
    </row>
    <row r="22" spans="1:255" x14ac:dyDescent="0.2">
      <c r="A22" s="41" t="s">
        <v>92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">
        <f t="shared" si="4"/>
        <v>0</v>
      </c>
      <c r="M22" s="3">
        <f t="shared" si="5"/>
        <v>0</v>
      </c>
      <c r="N22" s="3">
        <f t="shared" si="6"/>
        <v>0</v>
      </c>
    </row>
    <row r="23" spans="1:255" x14ac:dyDescent="0.2">
      <c r="A23" s="41" t="s">
        <v>92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">
        <f t="shared" si="4"/>
        <v>0</v>
      </c>
      <c r="M23" s="3">
        <f t="shared" si="5"/>
        <v>0</v>
      </c>
      <c r="N23" s="3">
        <f t="shared" si="6"/>
        <v>0</v>
      </c>
    </row>
    <row r="24" spans="1:255" x14ac:dyDescent="0.2">
      <c r="A24" s="41" t="s">
        <v>92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">
        <f t="shared" si="4"/>
        <v>0</v>
      </c>
      <c r="M24" s="3">
        <f t="shared" si="5"/>
        <v>0</v>
      </c>
      <c r="N24" s="3">
        <f t="shared" si="6"/>
        <v>0</v>
      </c>
    </row>
    <row r="25" spans="1:255" x14ac:dyDescent="0.2">
      <c r="A25" s="41" t="s">
        <v>93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">
        <f t="shared" si="0"/>
        <v>0</v>
      </c>
      <c r="M25" s="3">
        <f t="shared" si="1"/>
        <v>0</v>
      </c>
      <c r="N25" s="3">
        <f t="shared" si="2"/>
        <v>0</v>
      </c>
    </row>
    <row r="26" spans="1:255" x14ac:dyDescent="0.2">
      <c r="A26" s="41" t="s">
        <v>21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">
        <f>SUM(B26,D26,F26,H26,J26)</f>
        <v>0</v>
      </c>
      <c r="M26" s="3">
        <f>SUM(C26,E26,G26,I26,K26)</f>
        <v>0</v>
      </c>
      <c r="N26" s="3">
        <f>SUM(L26,M26)</f>
        <v>0</v>
      </c>
    </row>
    <row r="27" spans="1:255" x14ac:dyDescent="0.2">
      <c r="A27" s="41" t="s">
        <v>22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">
        <f t="shared" si="0"/>
        <v>0</v>
      </c>
      <c r="M27" s="3">
        <f t="shared" si="1"/>
        <v>0</v>
      </c>
      <c r="N27" s="3">
        <f t="shared" si="2"/>
        <v>0</v>
      </c>
    </row>
    <row r="28" spans="1:255" ht="15" x14ac:dyDescent="0.25">
      <c r="A28" s="36" t="s">
        <v>8</v>
      </c>
      <c r="B28" s="11">
        <f>SUM(B12:B27)</f>
        <v>0</v>
      </c>
      <c r="C28" s="11">
        <f t="shared" ref="C28:N28" si="7">SUM(C12:C27)</f>
        <v>0</v>
      </c>
      <c r="D28" s="11">
        <f t="shared" si="7"/>
        <v>0</v>
      </c>
      <c r="E28" s="11">
        <f t="shared" si="7"/>
        <v>0</v>
      </c>
      <c r="F28" s="11">
        <f>SUM(F12:F27)</f>
        <v>0</v>
      </c>
      <c r="G28" s="11">
        <f t="shared" si="7"/>
        <v>0</v>
      </c>
      <c r="H28" s="11">
        <f t="shared" si="7"/>
        <v>0</v>
      </c>
      <c r="I28" s="11">
        <f t="shared" si="7"/>
        <v>0</v>
      </c>
      <c r="J28" s="11">
        <f>SUM(J12:J27)</f>
        <v>0</v>
      </c>
      <c r="K28" s="11">
        <f>SUM(K12:K27)</f>
        <v>0</v>
      </c>
      <c r="L28" s="11">
        <f t="shared" si="7"/>
        <v>0</v>
      </c>
      <c r="M28" s="11">
        <f t="shared" si="7"/>
        <v>0</v>
      </c>
      <c r="N28" s="11">
        <f t="shared" si="7"/>
        <v>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30" spans="1:255" ht="15" x14ac:dyDescent="0.25">
      <c r="A30" s="12" t="s">
        <v>9</v>
      </c>
    </row>
    <row r="31" spans="1:255" x14ac:dyDescent="0.2">
      <c r="A31" s="96" t="s">
        <v>86</v>
      </c>
      <c r="B31" s="3">
        <f>Master!B24*B25</f>
        <v>0</v>
      </c>
      <c r="C31" s="3">
        <f>Master!B24*C25</f>
        <v>0</v>
      </c>
      <c r="D31" s="3">
        <f>Master!B24*D25</f>
        <v>0</v>
      </c>
      <c r="E31" s="3">
        <f>Master!B24*E25</f>
        <v>0</v>
      </c>
      <c r="F31" s="3">
        <f>Master!B24*F25</f>
        <v>0</v>
      </c>
      <c r="G31" s="3">
        <f>Master!B24*G25</f>
        <v>0</v>
      </c>
      <c r="H31" s="3">
        <f>Master!B24*H25</f>
        <v>0</v>
      </c>
      <c r="I31" s="3">
        <f>Master!B24*I25</f>
        <v>0</v>
      </c>
      <c r="J31" s="3">
        <f>Master!B24*J25</f>
        <v>0</v>
      </c>
      <c r="K31" s="3">
        <f>Master!B24*K25</f>
        <v>0</v>
      </c>
      <c r="L31" s="3">
        <f t="shared" ref="L31:M35" si="8">SUM(B31,D31,F31,H31,J31)</f>
        <v>0</v>
      </c>
      <c r="M31" s="3">
        <f t="shared" si="8"/>
        <v>0</v>
      </c>
      <c r="N31" s="3">
        <f>SUM(L31,M31)</f>
        <v>0</v>
      </c>
    </row>
    <row r="32" spans="1:255" x14ac:dyDescent="0.2">
      <c r="A32" s="96" t="s">
        <v>87</v>
      </c>
      <c r="B32" s="3">
        <f>Master!$B$25*SUM(B13,B15,B18,B19,B20,B21,B22,B23,B24)</f>
        <v>0</v>
      </c>
      <c r="C32" s="3">
        <f>Master!$B$25*SUM(C13,C15,C18,C19,C20,C21,C22,C23,C24)</f>
        <v>0</v>
      </c>
      <c r="D32" s="3">
        <f>Master!$B$25*SUM(D13,D15,D18,D19,D20,D21,D22,D23,D24)</f>
        <v>0</v>
      </c>
      <c r="E32" s="3">
        <f>Master!$B$25*SUM(E13,E15,E18,E19,E20,E21,E22,E23,E24)</f>
        <v>0</v>
      </c>
      <c r="F32" s="3">
        <f>Master!$B$25*SUM(F13,F15,F18,F19,F20,F21,F22,F23,F24)</f>
        <v>0</v>
      </c>
      <c r="G32" s="3">
        <f>Master!$B$25*SUM(G13,G15,G18,G19,G20,G21,G22,G23,G24)</f>
        <v>0</v>
      </c>
      <c r="H32" s="3">
        <f>Master!$B$25*SUM(H13,H15,H18,H19,H20,H21,H22,H23,H24)</f>
        <v>0</v>
      </c>
      <c r="I32" s="3">
        <f>Master!$B$25*SUM(I13,I15,I18,I19,I20,I21,I22,I23,I24)</f>
        <v>0</v>
      </c>
      <c r="J32" s="3">
        <f>Master!$B$25*SUM(J13,J15,J18,J19,J20,J21,J22,J23,J24)</f>
        <v>0</v>
      </c>
      <c r="K32" s="3">
        <f>Master!$B$25*SUM(K13,K15,K18,K19,K20,K21,K22,K23,K24)</f>
        <v>0</v>
      </c>
      <c r="L32" s="3">
        <f>SUM(B32,D32,F32,H32,J32)</f>
        <v>0</v>
      </c>
      <c r="M32" s="3">
        <f>SUM(C32,E32,G32,I32,K32)</f>
        <v>0</v>
      </c>
      <c r="N32" s="3">
        <f>SUM(L32,M32)</f>
        <v>0</v>
      </c>
    </row>
    <row r="33" spans="1:255" x14ac:dyDescent="0.2">
      <c r="A33" s="96" t="s">
        <v>88</v>
      </c>
      <c r="B33" s="3">
        <f>Master!B26*SUM(B12,B14)</f>
        <v>0</v>
      </c>
      <c r="C33" s="3">
        <f>Master!B26*SUM(C12,C14)</f>
        <v>0</v>
      </c>
      <c r="D33" s="3">
        <f>Master!B26*SUM(D12,D14)</f>
        <v>0</v>
      </c>
      <c r="E33" s="3">
        <f>Master!B26*SUM(E12,E14)</f>
        <v>0</v>
      </c>
      <c r="F33" s="3">
        <f>Master!B26*SUM(F12,F14)</f>
        <v>0</v>
      </c>
      <c r="G33" s="3">
        <f>Master!B26*SUM(G12,G14)</f>
        <v>0</v>
      </c>
      <c r="H33" s="3">
        <f>Master!B26*SUM(H12,H14)</f>
        <v>0</v>
      </c>
      <c r="I33" s="3">
        <f>Master!B26*SUM(I12,I14)</f>
        <v>0</v>
      </c>
      <c r="J33" s="3">
        <f>Master!B26*SUM(J12,J14)</f>
        <v>0</v>
      </c>
      <c r="K33" s="3">
        <f>Master!B26*SUM(K12,K14)</f>
        <v>0</v>
      </c>
      <c r="L33" s="3">
        <f t="shared" si="8"/>
        <v>0</v>
      </c>
      <c r="M33" s="3">
        <f t="shared" si="8"/>
        <v>0</v>
      </c>
      <c r="N33" s="3">
        <f>SUM(L33,M33)</f>
        <v>0</v>
      </c>
    </row>
    <row r="34" spans="1:255" x14ac:dyDescent="0.2">
      <c r="A34" s="96" t="s">
        <v>89</v>
      </c>
      <c r="B34" s="3">
        <f>Master!B27*SUM(B16,B17)</f>
        <v>0</v>
      </c>
      <c r="C34" s="3">
        <f>Master!B27*SUM(C16,C17)</f>
        <v>0</v>
      </c>
      <c r="D34" s="3">
        <f>Master!B27*SUM(D16,D17)</f>
        <v>0</v>
      </c>
      <c r="E34" s="3">
        <f>Master!B27*SUM(E16,E17)</f>
        <v>0</v>
      </c>
      <c r="F34" s="3">
        <f>Master!B27*SUM(F16,F17)</f>
        <v>0</v>
      </c>
      <c r="G34" s="3">
        <f>Master!B27*SUM(G16,G17)</f>
        <v>0</v>
      </c>
      <c r="H34" s="3">
        <f>Master!B27*SUM(H16,H17)</f>
        <v>0</v>
      </c>
      <c r="I34" s="3">
        <f>Master!B27*SUM(I16,I17)</f>
        <v>0</v>
      </c>
      <c r="J34" s="3">
        <f>Master!B27*SUM(J16,J17)</f>
        <v>0</v>
      </c>
      <c r="K34" s="3">
        <f>Master!B27*SUM(K16,K17)</f>
        <v>0</v>
      </c>
      <c r="L34" s="3">
        <f t="shared" si="8"/>
        <v>0</v>
      </c>
      <c r="M34" s="3">
        <f t="shared" si="8"/>
        <v>0</v>
      </c>
      <c r="N34" s="3">
        <f>SUM(L34,M34)</f>
        <v>0</v>
      </c>
    </row>
    <row r="35" spans="1:255" ht="15" x14ac:dyDescent="0.25">
      <c r="A35" s="2" t="s">
        <v>10</v>
      </c>
      <c r="B35" s="11">
        <f>SUM(B31:B34)</f>
        <v>0</v>
      </c>
      <c r="C35" s="11">
        <f>SUM(C31:C34)</f>
        <v>0</v>
      </c>
      <c r="D35" s="11">
        <f t="shared" ref="D35:K35" si="9">SUM(D31:D34)</f>
        <v>0</v>
      </c>
      <c r="E35" s="11">
        <f t="shared" si="9"/>
        <v>0</v>
      </c>
      <c r="F35" s="11">
        <f t="shared" si="9"/>
        <v>0</v>
      </c>
      <c r="G35" s="11">
        <f t="shared" si="9"/>
        <v>0</v>
      </c>
      <c r="H35" s="11">
        <f t="shared" si="9"/>
        <v>0</v>
      </c>
      <c r="I35" s="11">
        <f t="shared" si="9"/>
        <v>0</v>
      </c>
      <c r="J35" s="11">
        <f t="shared" si="9"/>
        <v>0</v>
      </c>
      <c r="K35" s="11">
        <f t="shared" si="9"/>
        <v>0</v>
      </c>
      <c r="L35" s="11">
        <f t="shared" si="8"/>
        <v>0</v>
      </c>
      <c r="M35" s="11">
        <f t="shared" si="8"/>
        <v>0</v>
      </c>
      <c r="N35" s="11">
        <f>SUM(L35,M35)</f>
        <v>0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ht="15" x14ac:dyDescent="0.25">
      <c r="A36" s="1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pans="1:255" ht="15" x14ac:dyDescent="0.25">
      <c r="A37" s="16" t="s">
        <v>11</v>
      </c>
      <c r="B37" s="11">
        <f>SUM(B28,B35)</f>
        <v>0</v>
      </c>
      <c r="C37" s="11">
        <f t="shared" ref="C37:I37" si="10">SUM(C28,C35)</f>
        <v>0</v>
      </c>
      <c r="D37" s="11">
        <f t="shared" si="10"/>
        <v>0</v>
      </c>
      <c r="E37" s="11">
        <f t="shared" si="10"/>
        <v>0</v>
      </c>
      <c r="F37" s="11">
        <f t="shared" si="10"/>
        <v>0</v>
      </c>
      <c r="G37" s="11">
        <f t="shared" si="10"/>
        <v>0</v>
      </c>
      <c r="H37" s="11">
        <f t="shared" si="10"/>
        <v>0</v>
      </c>
      <c r="I37" s="11">
        <f t="shared" si="10"/>
        <v>0</v>
      </c>
      <c r="J37" s="11">
        <f>SUM(J28,J35)</f>
        <v>0</v>
      </c>
      <c r="K37" s="11">
        <f>SUM(K28,K35)</f>
        <v>0</v>
      </c>
      <c r="L37" s="11">
        <f>SUM(B37,D37,F37,H37,J37)</f>
        <v>0</v>
      </c>
      <c r="M37" s="11">
        <f>SUM(C37,E37,G37,I37,K37)</f>
        <v>0</v>
      </c>
      <c r="N37" s="11">
        <f>SUM(L37,M37)</f>
        <v>0</v>
      </c>
    </row>
    <row r="38" spans="1:255" ht="1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255" ht="15" x14ac:dyDescent="0.25">
      <c r="A39" s="16" t="s">
        <v>97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3">
        <f>SUM(B39,D39,F39,H39,J39)</f>
        <v>0</v>
      </c>
      <c r="M39" s="3">
        <f>SUM(C39,E39,G39,I39,K39)</f>
        <v>0</v>
      </c>
      <c r="N39" s="3">
        <f>SUM(L39,M39)</f>
        <v>0</v>
      </c>
    </row>
    <row r="40" spans="1:255" ht="30.75" customHeight="1" x14ac:dyDescent="0.25">
      <c r="A40" s="31" t="s">
        <v>98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3">
        <f>SUM(B40,D40,F40,H40,J40)</f>
        <v>0</v>
      </c>
      <c r="M40" s="3">
        <f>SUM(C40,E40,G40,I40,K40)</f>
        <v>0</v>
      </c>
      <c r="N40" s="3">
        <f>SUM(L40,M40)</f>
        <v>0</v>
      </c>
    </row>
    <row r="41" spans="1:255" x14ac:dyDescent="0.2">
      <c r="M41" s="9"/>
      <c r="N41" s="9"/>
    </row>
    <row r="42" spans="1:255" ht="15" x14ac:dyDescent="0.25">
      <c r="A42" s="16" t="s">
        <v>48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3">
        <f>SUM(B42,D42,F42,H42,J42)</f>
        <v>0</v>
      </c>
      <c r="M42" s="3">
        <f>SUM(C42,E42,G42,I42,K42)</f>
        <v>0</v>
      </c>
      <c r="N42" s="3">
        <f>SUM(L42,M42)</f>
        <v>0</v>
      </c>
    </row>
    <row r="43" spans="1:255" ht="15" x14ac:dyDescent="0.25">
      <c r="A43" s="16" t="s">
        <v>16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3">
        <f>SUM(B43,D43,F43,H43,J43)</f>
        <v>0</v>
      </c>
      <c r="M43" s="3">
        <f>SUM(C43,E43,G43,I43,K43)</f>
        <v>0</v>
      </c>
      <c r="N43" s="3">
        <f>SUM(L43,M43)</f>
        <v>0</v>
      </c>
    </row>
    <row r="44" spans="1:255" s="19" customFormat="1" ht="15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8"/>
      <c r="M44" s="18"/>
      <c r="N44" s="18"/>
    </row>
    <row r="45" spans="1:255" s="19" customFormat="1" ht="15" x14ac:dyDescent="0.25">
      <c r="A45" s="16" t="s">
        <v>44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8"/>
      <c r="M45" s="18"/>
      <c r="N45" s="18"/>
    </row>
    <row r="46" spans="1:255" x14ac:dyDescent="0.2">
      <c r="A46" s="15" t="s">
        <v>41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3">
        <f>SUM(B46,D46,F46,H46,J46)</f>
        <v>0</v>
      </c>
      <c r="M46" s="3">
        <f t="shared" ref="L46:M49" si="11">SUM(C46,E46,G46,I46,K46)</f>
        <v>0</v>
      </c>
      <c r="N46" s="3">
        <f>SUM(L46,M46)</f>
        <v>0</v>
      </c>
    </row>
    <row r="47" spans="1:255" x14ac:dyDescent="0.2">
      <c r="A47" s="15" t="s">
        <v>42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3">
        <f t="shared" si="11"/>
        <v>0</v>
      </c>
      <c r="M47" s="3">
        <f t="shared" si="11"/>
        <v>0</v>
      </c>
      <c r="N47" s="3">
        <f t="shared" ref="N47:N49" si="12">SUM(L47,M47)</f>
        <v>0</v>
      </c>
    </row>
    <row r="48" spans="1:255" x14ac:dyDescent="0.2">
      <c r="A48" s="15" t="s">
        <v>43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3">
        <f t="shared" si="11"/>
        <v>0</v>
      </c>
      <c r="M48" s="3">
        <f t="shared" si="11"/>
        <v>0</v>
      </c>
      <c r="N48" s="3">
        <f t="shared" si="12"/>
        <v>0</v>
      </c>
    </row>
    <row r="49" spans="1:14" x14ac:dyDescent="0.2">
      <c r="A49" s="15" t="s">
        <v>20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3">
        <f>SUM(B49,D49,F49,H49,J49)</f>
        <v>0</v>
      </c>
      <c r="M49" s="3">
        <f t="shared" si="11"/>
        <v>0</v>
      </c>
      <c r="N49" s="3">
        <f t="shared" si="12"/>
        <v>0</v>
      </c>
    </row>
    <row r="50" spans="1:14" ht="15" x14ac:dyDescent="0.25">
      <c r="A50" s="12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5" x14ac:dyDescent="0.25">
      <c r="A51" s="2" t="s">
        <v>12</v>
      </c>
    </row>
    <row r="52" spans="1:14" x14ac:dyDescent="0.2">
      <c r="A52" s="80" t="s">
        <v>49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3">
        <f t="shared" ref="L52:L63" si="13">SUM(B52,D52,F52,H52,J52)</f>
        <v>0</v>
      </c>
      <c r="M52" s="3">
        <f t="shared" ref="M52:M63" si="14">SUM(C52,E52,G52,I52,K52)</f>
        <v>0</v>
      </c>
      <c r="N52" s="3">
        <f t="shared" ref="N52:N63" si="15">SUM(L52,M52)</f>
        <v>0</v>
      </c>
    </row>
    <row r="53" spans="1:14" x14ac:dyDescent="0.2">
      <c r="A53" s="20" t="s">
        <v>18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3">
        <f t="shared" si="13"/>
        <v>0</v>
      </c>
      <c r="M53" s="3">
        <f t="shared" si="14"/>
        <v>0</v>
      </c>
      <c r="N53" s="3">
        <f t="shared" si="15"/>
        <v>0</v>
      </c>
    </row>
    <row r="54" spans="1:14" x14ac:dyDescent="0.2">
      <c r="A54" s="20" t="s">
        <v>40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3">
        <f t="shared" si="13"/>
        <v>0</v>
      </c>
      <c r="M54" s="3">
        <f>SUM(C54,E54,G54,I54,K54)</f>
        <v>0</v>
      </c>
      <c r="N54" s="3">
        <f t="shared" si="15"/>
        <v>0</v>
      </c>
    </row>
    <row r="55" spans="1:14" x14ac:dyDescent="0.2">
      <c r="A55" s="103" t="s">
        <v>55</v>
      </c>
      <c r="B55" s="10">
        <v>0</v>
      </c>
      <c r="C55" s="21"/>
      <c r="D55" s="10">
        <v>0</v>
      </c>
      <c r="E55" s="21"/>
      <c r="F55" s="10">
        <v>0</v>
      </c>
      <c r="G55" s="21"/>
      <c r="H55" s="10">
        <v>0</v>
      </c>
      <c r="I55" s="21"/>
      <c r="J55" s="10">
        <v>0</v>
      </c>
      <c r="K55" s="21"/>
      <c r="L55" s="3">
        <f>SUM(B55,D55,F55,H55,J55)</f>
        <v>0</v>
      </c>
      <c r="M55" s="3">
        <f t="shared" ref="M55:M60" si="16">SUM(C55,E55,G55,I55,K55)</f>
        <v>0</v>
      </c>
      <c r="N55" s="3">
        <f>L55</f>
        <v>0</v>
      </c>
    </row>
    <row r="56" spans="1:14" x14ac:dyDescent="0.2">
      <c r="A56" s="15" t="s">
        <v>56</v>
      </c>
      <c r="B56" s="10">
        <v>0</v>
      </c>
      <c r="C56" s="21"/>
      <c r="D56" s="10">
        <v>0</v>
      </c>
      <c r="E56" s="21"/>
      <c r="F56" s="10">
        <v>0</v>
      </c>
      <c r="G56" s="21"/>
      <c r="H56" s="10">
        <v>0</v>
      </c>
      <c r="I56" s="21"/>
      <c r="J56" s="10">
        <v>0</v>
      </c>
      <c r="K56" s="21"/>
      <c r="L56" s="3">
        <f>SUM(B56,D56,F56,H56,J56)</f>
        <v>0</v>
      </c>
      <c r="M56" s="3">
        <f t="shared" si="16"/>
        <v>0</v>
      </c>
      <c r="N56" s="3">
        <f>L56</f>
        <v>0</v>
      </c>
    </row>
    <row r="57" spans="1:14" x14ac:dyDescent="0.2">
      <c r="A57" s="81" t="s">
        <v>55</v>
      </c>
      <c r="B57" s="10">
        <v>0</v>
      </c>
      <c r="C57" s="21"/>
      <c r="D57" s="10">
        <v>0</v>
      </c>
      <c r="E57" s="21"/>
      <c r="F57" s="10">
        <v>0</v>
      </c>
      <c r="G57" s="21"/>
      <c r="H57" s="10">
        <v>0</v>
      </c>
      <c r="I57" s="21"/>
      <c r="J57" s="10">
        <v>0</v>
      </c>
      <c r="K57" s="21"/>
      <c r="L57" s="3">
        <f>SUM(B57,D57,F57,H57,J57)</f>
        <v>0</v>
      </c>
      <c r="M57" s="3">
        <f t="shared" si="16"/>
        <v>0</v>
      </c>
      <c r="N57" s="3">
        <f t="shared" ref="N57:N60" si="17">L57</f>
        <v>0</v>
      </c>
    </row>
    <row r="58" spans="1:14" x14ac:dyDescent="0.2">
      <c r="A58" s="15" t="s">
        <v>56</v>
      </c>
      <c r="B58" s="10">
        <v>0</v>
      </c>
      <c r="C58" s="21"/>
      <c r="D58" s="10">
        <v>0</v>
      </c>
      <c r="E58" s="21"/>
      <c r="F58" s="10">
        <v>0</v>
      </c>
      <c r="G58" s="21"/>
      <c r="H58" s="10">
        <v>0</v>
      </c>
      <c r="I58" s="21"/>
      <c r="J58" s="10">
        <v>0</v>
      </c>
      <c r="K58" s="21"/>
      <c r="L58" s="3">
        <f t="shared" si="13"/>
        <v>0</v>
      </c>
      <c r="M58" s="3">
        <f t="shared" si="16"/>
        <v>0</v>
      </c>
      <c r="N58" s="3">
        <f t="shared" si="17"/>
        <v>0</v>
      </c>
    </row>
    <row r="59" spans="1:14" x14ac:dyDescent="0.2">
      <c r="A59" s="81" t="s">
        <v>55</v>
      </c>
      <c r="B59" s="10">
        <v>0</v>
      </c>
      <c r="C59" s="21"/>
      <c r="D59" s="10">
        <v>0</v>
      </c>
      <c r="E59" s="21"/>
      <c r="F59" s="10">
        <v>0</v>
      </c>
      <c r="G59" s="21"/>
      <c r="H59" s="10">
        <v>0</v>
      </c>
      <c r="I59" s="21"/>
      <c r="J59" s="10">
        <v>0</v>
      </c>
      <c r="K59" s="21"/>
      <c r="L59" s="3">
        <f>SUM(B59,D59,F59,H59,J59)</f>
        <v>0</v>
      </c>
      <c r="M59" s="3">
        <f t="shared" si="16"/>
        <v>0</v>
      </c>
      <c r="N59" s="3">
        <f t="shared" si="17"/>
        <v>0</v>
      </c>
    </row>
    <row r="60" spans="1:14" x14ac:dyDescent="0.2">
      <c r="A60" s="15" t="s">
        <v>56</v>
      </c>
      <c r="B60" s="10">
        <v>0</v>
      </c>
      <c r="C60" s="21"/>
      <c r="D60" s="10">
        <v>0</v>
      </c>
      <c r="E60" s="21"/>
      <c r="F60" s="10">
        <v>0</v>
      </c>
      <c r="G60" s="21"/>
      <c r="H60" s="10">
        <v>0</v>
      </c>
      <c r="I60" s="21"/>
      <c r="J60" s="10">
        <v>0</v>
      </c>
      <c r="K60" s="21"/>
      <c r="L60" s="3">
        <f t="shared" si="13"/>
        <v>0</v>
      </c>
      <c r="M60" s="3">
        <f t="shared" si="16"/>
        <v>0</v>
      </c>
      <c r="N60" s="3">
        <f t="shared" si="17"/>
        <v>0</v>
      </c>
    </row>
    <row r="61" spans="1:14" x14ac:dyDescent="0.2">
      <c r="A61" s="15" t="s">
        <v>19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3">
        <f t="shared" si="13"/>
        <v>0</v>
      </c>
      <c r="M61" s="3">
        <f t="shared" si="14"/>
        <v>0</v>
      </c>
      <c r="N61" s="3">
        <f t="shared" si="15"/>
        <v>0</v>
      </c>
    </row>
    <row r="62" spans="1:14" x14ac:dyDescent="0.2">
      <c r="A62" s="20" t="s">
        <v>20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3">
        <f t="shared" si="13"/>
        <v>0</v>
      </c>
      <c r="M62" s="3">
        <f t="shared" si="14"/>
        <v>0</v>
      </c>
      <c r="N62" s="3">
        <f t="shared" si="15"/>
        <v>0</v>
      </c>
    </row>
    <row r="63" spans="1:14" x14ac:dyDescent="0.2">
      <c r="A63" s="33" t="s">
        <v>50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3">
        <f t="shared" si="13"/>
        <v>0</v>
      </c>
      <c r="M63" s="3">
        <f t="shared" si="14"/>
        <v>0</v>
      </c>
      <c r="N63" s="3">
        <f t="shared" si="15"/>
        <v>0</v>
      </c>
    </row>
    <row r="64" spans="1:14" hidden="1" x14ac:dyDescent="0.2">
      <c r="A64" s="2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3"/>
      <c r="M64" s="3"/>
      <c r="N64" s="3"/>
    </row>
    <row r="65" spans="1:255" ht="15" x14ac:dyDescent="0.25">
      <c r="A65" s="13" t="s">
        <v>51</v>
      </c>
      <c r="B65" s="11">
        <f>SUM(B52:B63)</f>
        <v>0</v>
      </c>
      <c r="C65" s="11">
        <f t="shared" ref="C65:I65" si="18">SUM(C52:C63)</f>
        <v>0</v>
      </c>
      <c r="D65" s="11">
        <f t="shared" si="18"/>
        <v>0</v>
      </c>
      <c r="E65" s="11">
        <f t="shared" si="18"/>
        <v>0</v>
      </c>
      <c r="F65" s="11">
        <f t="shared" si="18"/>
        <v>0</v>
      </c>
      <c r="G65" s="11">
        <f t="shared" si="18"/>
        <v>0</v>
      </c>
      <c r="H65" s="11">
        <f t="shared" si="18"/>
        <v>0</v>
      </c>
      <c r="I65" s="11">
        <f t="shared" si="18"/>
        <v>0</v>
      </c>
      <c r="J65" s="11">
        <f>SUM(J52:J63)</f>
        <v>0</v>
      </c>
      <c r="K65" s="11">
        <f>SUM(K52:K63)</f>
        <v>0</v>
      </c>
      <c r="L65" s="11">
        <f>SUM(L52:L63)</f>
        <v>0</v>
      </c>
      <c r="M65" s="11">
        <f>SUM(C65,E65,G65,I65,K65)</f>
        <v>0</v>
      </c>
      <c r="N65" s="11">
        <f>SUM(L65,M65)</f>
        <v>0</v>
      </c>
    </row>
    <row r="66" spans="1:255" ht="15" x14ac:dyDescent="0.25">
      <c r="A66" s="2" t="s">
        <v>17</v>
      </c>
      <c r="B66" s="11">
        <f t="shared" ref="B66:M66" si="19">SUM(B37,B39,B40,B42,B43,B46,B47,B48,B49,B65)</f>
        <v>0</v>
      </c>
      <c r="C66" s="11">
        <f t="shared" si="19"/>
        <v>0</v>
      </c>
      <c r="D66" s="11">
        <f t="shared" si="19"/>
        <v>0</v>
      </c>
      <c r="E66" s="11">
        <f t="shared" si="19"/>
        <v>0</v>
      </c>
      <c r="F66" s="11">
        <f t="shared" si="19"/>
        <v>0</v>
      </c>
      <c r="G66" s="11">
        <f t="shared" si="19"/>
        <v>0</v>
      </c>
      <c r="H66" s="11">
        <f t="shared" si="19"/>
        <v>0</v>
      </c>
      <c r="I66" s="11">
        <f t="shared" si="19"/>
        <v>0</v>
      </c>
      <c r="J66" s="11">
        <f t="shared" si="19"/>
        <v>0</v>
      </c>
      <c r="K66" s="11">
        <f t="shared" si="19"/>
        <v>0</v>
      </c>
      <c r="L66" s="11">
        <f t="shared" si="19"/>
        <v>0</v>
      </c>
      <c r="M66" s="11">
        <f t="shared" si="19"/>
        <v>0</v>
      </c>
      <c r="N66" s="11">
        <f>SUM(L66,M66)</f>
        <v>0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</row>
    <row r="67" spans="1:255" ht="14.65" customHeight="1" x14ac:dyDescent="0.25">
      <c r="A67" s="2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ht="15" x14ac:dyDescent="0.25">
      <c r="A68" s="12" t="s">
        <v>63</v>
      </c>
      <c r="B68" s="11">
        <f t="shared" ref="B68:K68" si="20">B37+B42+B43+B52+B53+B54+B55+B57+B59+B61+B62</f>
        <v>0</v>
      </c>
      <c r="C68" s="11">
        <f t="shared" si="20"/>
        <v>0</v>
      </c>
      <c r="D68" s="11">
        <f t="shared" si="20"/>
        <v>0</v>
      </c>
      <c r="E68" s="11">
        <f t="shared" si="20"/>
        <v>0</v>
      </c>
      <c r="F68" s="11">
        <f t="shared" si="20"/>
        <v>0</v>
      </c>
      <c r="G68" s="11">
        <f t="shared" si="20"/>
        <v>0</v>
      </c>
      <c r="H68" s="11">
        <f t="shared" si="20"/>
        <v>0</v>
      </c>
      <c r="I68" s="11">
        <f t="shared" si="20"/>
        <v>0</v>
      </c>
      <c r="J68" s="11">
        <f t="shared" si="20"/>
        <v>0</v>
      </c>
      <c r="K68" s="11">
        <f t="shared" si="20"/>
        <v>0</v>
      </c>
      <c r="L68" s="11">
        <f>SUM(B68,D68,F68,H68,J68)</f>
        <v>0</v>
      </c>
      <c r="M68" s="11">
        <f>SUM(C68,E68,G68,I68,K68)</f>
        <v>0</v>
      </c>
      <c r="N68" s="11">
        <f>SUM(L68,M68)</f>
        <v>0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 spans="1:255" ht="14.65" customHeigh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1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</row>
    <row r="70" spans="1:255" ht="15" x14ac:dyDescent="0.25">
      <c r="A70" s="2" t="s">
        <v>13</v>
      </c>
    </row>
    <row r="71" spans="1:255" ht="16.149999999999999" customHeight="1" x14ac:dyDescent="0.2">
      <c r="A71" s="100" t="s">
        <v>100</v>
      </c>
      <c r="B71" s="101"/>
      <c r="C71" s="101"/>
      <c r="D71" s="101"/>
      <c r="E71" s="102"/>
      <c r="F71" s="91"/>
      <c r="G71" s="91"/>
      <c r="H71" s="91"/>
      <c r="I71" s="91"/>
      <c r="J71" s="91"/>
      <c r="K71" s="91"/>
      <c r="L71" s="92"/>
      <c r="M71" s="93"/>
      <c r="N71" s="93"/>
    </row>
    <row r="72" spans="1:255" ht="6" customHeight="1" x14ac:dyDescent="0.2">
      <c r="A72" s="82"/>
      <c r="B72" s="84"/>
      <c r="C72" s="84"/>
      <c r="D72" s="84"/>
      <c r="E72" s="84"/>
      <c r="F72" s="85"/>
      <c r="G72" s="85"/>
      <c r="H72" s="85"/>
      <c r="I72" s="85"/>
      <c r="J72" s="85"/>
      <c r="K72" s="85"/>
      <c r="L72" s="86"/>
      <c r="M72" s="87"/>
      <c r="N72" s="87"/>
      <c r="O72" s="79"/>
    </row>
    <row r="73" spans="1:255" ht="25.5" x14ac:dyDescent="0.2">
      <c r="A73" s="83" t="s">
        <v>64</v>
      </c>
      <c r="B73" s="88">
        <v>0</v>
      </c>
      <c r="C73" s="89">
        <f>$B$73</f>
        <v>0</v>
      </c>
      <c r="D73" s="89">
        <f t="shared" ref="D73:K73" si="21">$B$73</f>
        <v>0</v>
      </c>
      <c r="E73" s="89">
        <f t="shared" si="21"/>
        <v>0</v>
      </c>
      <c r="F73" s="89">
        <f t="shared" si="21"/>
        <v>0</v>
      </c>
      <c r="G73" s="89">
        <f t="shared" si="21"/>
        <v>0</v>
      </c>
      <c r="H73" s="89">
        <f t="shared" si="21"/>
        <v>0</v>
      </c>
      <c r="I73" s="89">
        <f t="shared" si="21"/>
        <v>0</v>
      </c>
      <c r="J73" s="89">
        <f t="shared" si="21"/>
        <v>0</v>
      </c>
      <c r="K73" s="89">
        <f t="shared" si="21"/>
        <v>0</v>
      </c>
      <c r="L73" s="90"/>
      <c r="M73" s="90"/>
      <c r="N73" s="90"/>
    </row>
    <row r="74" spans="1:255" x14ac:dyDescent="0.2">
      <c r="A74" s="49" t="s">
        <v>52</v>
      </c>
      <c r="B74" s="44">
        <v>0</v>
      </c>
      <c r="C74" s="22">
        <f>C73</f>
        <v>0</v>
      </c>
      <c r="D74" s="22">
        <f>$B$74</f>
        <v>0</v>
      </c>
      <c r="E74" s="22">
        <f>E73</f>
        <v>0</v>
      </c>
      <c r="F74" s="22">
        <f>B74</f>
        <v>0</v>
      </c>
      <c r="G74" s="22">
        <f>G73</f>
        <v>0</v>
      </c>
      <c r="H74" s="22">
        <f>B74</f>
        <v>0</v>
      </c>
      <c r="I74" s="22">
        <f>I73</f>
        <v>0</v>
      </c>
      <c r="J74" s="22">
        <f>B74</f>
        <v>0</v>
      </c>
      <c r="K74" s="22">
        <f>K73</f>
        <v>0</v>
      </c>
      <c r="L74" s="5"/>
    </row>
    <row r="75" spans="1:255" x14ac:dyDescent="0.2">
      <c r="A75" s="49" t="s">
        <v>72</v>
      </c>
      <c r="B75" s="45">
        <f>ROUND(IF(B74=Master!B62,Master!C62*((B66)-(SUM(B39,B40,B46,B47,B48,B49,B55,B56,B57,B58,B59,B60,B63))),0),0)</f>
        <v>0</v>
      </c>
      <c r="C75" s="23">
        <f>ROUND(IF(C74=Master!B62,Master!C62*((C66)-(SUM(C39,C40,C46,C47,C48,C49,C55,C56,,C57,C58,C59,C60,C63))),0),0)</f>
        <v>0</v>
      </c>
      <c r="D75" s="23">
        <f>ROUND(IF(D74=Master!B62,Master!C62*((D66)-(SUM(D39,D40,D46,D47,D48,D49,D55,D56,D63,D57,D58,D59,D60))),0),0)</f>
        <v>0</v>
      </c>
      <c r="E75" s="23">
        <f>ROUND(IF(E74=Master!B62,Master!C62*((E66)-(SUM(E39,E40,E46,E47,E48,E49,E55,E56,E63,E57,E58,E59,E60,))),0),0)</f>
        <v>0</v>
      </c>
      <c r="F75" s="23">
        <f>ROUND(IF(F74=Master!B62,Master!C62*((F66)-(SUM(F39,F40,F46,F47,F48,F49,F55,F56, F57,F58,F59,F60,F63))),0),0)</f>
        <v>0</v>
      </c>
      <c r="G75" s="23">
        <f>ROUND(IF(G74=Master!B62,Master!C62*((G66)-(SUM(G39,G40,G46,G47,G48,G49,G55,G56,G63,G57,G58,G59,G60))),0),0)</f>
        <v>0</v>
      </c>
      <c r="H75" s="23">
        <f>ROUND(IF(H74=Master!B62,Master!C62*((H66)-(SUM(H39,H40,H46,H47,H48,H49,H55,H56, H57,H58,H59,H60,H63))),0),0)</f>
        <v>0</v>
      </c>
      <c r="I75" s="23">
        <f>ROUND(IF(I74=Master!B62,Master!C62*((I66)-(SUM(I39,I40,I46,I47,I48,I49,I55,I56,I63,I57,I58,I59,I60))),0),0)</f>
        <v>0</v>
      </c>
      <c r="J75" s="23">
        <f>ROUND(IF(J74=Master!B62,Master!C62*((J66)-(SUM(J39,J40,J46,J47,J48,J49,J55,J56, J57,J58,J59,J60,J63))),0),0)</f>
        <v>0</v>
      </c>
      <c r="K75" s="23">
        <f>ROUND(IF(K74=Master!B62,Master!C62*((K66)-(SUM(K39,K40,K46,K47,K48,K49,K55,K56,K63,K57,K58,K59,K60))),0),0)</f>
        <v>0</v>
      </c>
      <c r="L75" s="24">
        <f>SUM(B75,D75,F75,H75,J75)</f>
        <v>0</v>
      </c>
      <c r="M75" s="3">
        <f t="shared" ref="L75:M81" si="22">SUM(C75,E75,G75,I75,K75)</f>
        <v>0</v>
      </c>
      <c r="N75" s="3">
        <f t="shared" ref="N75:N84" si="23">SUM(L75,M75)</f>
        <v>0</v>
      </c>
    </row>
    <row r="76" spans="1:255" x14ac:dyDescent="0.2">
      <c r="A76" s="49" t="s">
        <v>67</v>
      </c>
      <c r="B76" s="45">
        <f>ROUND(IF(B74=Master!B64,Master!C64*((B66)-(SUM(B39,B40,B46,B47,B48,B49,B55,B56,B57,B58,B59,B60,B63))),0),0)</f>
        <v>0</v>
      </c>
      <c r="C76" s="23">
        <f>ROUND(IF(C74=Master!B64,Master!C64*((C66)-(SUM(C39,C40,C46,C47,C48,C49,C55,C56,C57,C58,C59,C60,C63))),0),0)</f>
        <v>0</v>
      </c>
      <c r="D76" s="23">
        <f>ROUND(IF(D74=Master!B64,Master!C64*((D66)-(SUM(D39,D40,D46,D47,D48,D49,D55,D56,D57,D58,D59,D60,D63))),0),0)</f>
        <v>0</v>
      </c>
      <c r="E76" s="23">
        <f>ROUND(IF(E74=Master!B64,Master!C64*((E66)-(SUM(E39,E40,E46,E47,E48,E49,E55,E56,E57,E58,E59,E60,E63))),0),0)</f>
        <v>0</v>
      </c>
      <c r="F76" s="23">
        <f>ROUND(IF(F74=Master!B64,Master!C64*((F66)-(SUM(F39,F40,F46,F47,F48,F49,F55,F56,F57,F58,F59,F60,F63))),0),0)</f>
        <v>0</v>
      </c>
      <c r="G76" s="23">
        <f>ROUND(IF(G74=Master!B64,Master!C64*((G66)-(SUM(G39,G40,G46,G47,G48,G49,G55,G56,G57,G58,G59,G60,G63))),0),0)</f>
        <v>0</v>
      </c>
      <c r="H76" s="23">
        <f>ROUND(IF(H74=Master!B64,Master!C64*((H66)-(SUM(H39,H40,H46,H47,H48,H49,H55,H56,H57,H58,H59,H60,H63))),0),0)</f>
        <v>0</v>
      </c>
      <c r="I76" s="23">
        <f>ROUND(IF(I74=Master!B64,Master!C64*((I66)-(SUM(I39,I40,I46,I47,I48,I49,I55,I56,I57,I58,I59,I60,I63))),0),0)</f>
        <v>0</v>
      </c>
      <c r="J76" s="23">
        <f>ROUND(IF(J74=Master!B64,Master!C64*((J66)-(SUM(J39,J40,J46,J47,J48,J49,J55,J56,J57,J58,J59,J60,J63))),0),0)</f>
        <v>0</v>
      </c>
      <c r="K76" s="23">
        <f>ROUND(IF(K74=Master!B64,Master!C64*((K66)-(SUM(K39,K40,K46,K47,K48,K49,K55,K56,K57,K58,K59,K60,K63))),0),0)</f>
        <v>0</v>
      </c>
      <c r="L76" s="24">
        <f t="shared" si="22"/>
        <v>0</v>
      </c>
      <c r="M76" s="3">
        <f>SUM(C76,E76,G76,I76,K76)</f>
        <v>0</v>
      </c>
      <c r="N76" s="3">
        <f t="shared" si="23"/>
        <v>0</v>
      </c>
    </row>
    <row r="77" spans="1:255" x14ac:dyDescent="0.2">
      <c r="A77" s="49" t="s">
        <v>68</v>
      </c>
      <c r="B77" s="45">
        <f>ROUND(IF(B74=Master!B65,Master!C65*((B66)-(SUM(B39,B40,B46,B47,B48,B49,B55,B56,,B57,B58,B59,B60,B63))),0),0)</f>
        <v>0</v>
      </c>
      <c r="C77" s="23">
        <f>ROUND(IF(C74=Master!B65,Master!C65*((C66)-(SUM(C39,C40,C46,C47,C48,C49,C55,C56,,C57,C58,C59,C60,C63))),0),0)</f>
        <v>0</v>
      </c>
      <c r="D77" s="23">
        <f>ROUND(IF(D74=Master!B65,Master!C65*((D66)-(SUM(D39,D40,D46,D47,D48,D49,D55,D56,,D57,D58,D59,D60,D63))),0),0)</f>
        <v>0</v>
      </c>
      <c r="E77" s="23">
        <f>ROUND(IF(E74=Master!B65,Master!C65*((E66)-(SUM(E39,E40,E46,E47,E48,E49,E55,E56,,E57,E58,E59,E60,E63))),0),0)</f>
        <v>0</v>
      </c>
      <c r="F77" s="23">
        <f>ROUND(IF(F74=Master!B65,Master!C65*((F66)-(SUM(F39,F40,F46,F47,F48,F49,F55,F56,,F57,F58,F59,F60,F63))),0),0)</f>
        <v>0</v>
      </c>
      <c r="G77" s="23">
        <f>ROUND(IF(G74=Master!B65,Master!C65*((G66)-(SUM(G39,G40,G46,G47,G48,G49,G55,G56,,G57,G58,G59,G60,G63))),0),0)</f>
        <v>0</v>
      </c>
      <c r="H77" s="23">
        <f>ROUND(IF(H74=Master!B65,Master!C65*((H66)-(SUM(H39,H40,H46,H47,H48,H49,H55,H56,,H57,H58,H59,H60,H63))),0),0)</f>
        <v>0</v>
      </c>
      <c r="I77" s="23">
        <f>ROUND(IF(I74=Master!B65,Master!C65*((I66)-(SUM(I39,I40,I46,I47,I48,I49,I55,I56,,I57,I58,I59,I60,I63))),0),0)</f>
        <v>0</v>
      </c>
      <c r="J77" s="23">
        <f>ROUND(IF(J74=Master!B65,Master!C65*((J66)-(SUM(J39,J40,J46,J47,J48,J49,J55,J56,,J57,J58,J59,J60,J63))),0),0)</f>
        <v>0</v>
      </c>
      <c r="K77" s="23">
        <f>ROUND(IF(K74=Master!B65,Master!C65*((K66)-(SUM(K39,K40,K46,K47,K48,K49,K55,K56,,K57,K58,K59,K60,K63))),0),0)</f>
        <v>0</v>
      </c>
      <c r="L77" s="24">
        <f t="shared" si="22"/>
        <v>0</v>
      </c>
      <c r="M77" s="3">
        <f t="shared" si="22"/>
        <v>0</v>
      </c>
      <c r="N77" s="3">
        <f t="shared" si="23"/>
        <v>0</v>
      </c>
    </row>
    <row r="78" spans="1:255" x14ac:dyDescent="0.2">
      <c r="A78" s="49" t="s">
        <v>24</v>
      </c>
      <c r="B78" s="45">
        <f>ROUND(IF(B74=Master!B66,Master!C66*((B66)-(SUM(B39,B40,B46,B47,B48,B49,B55,B56,B57,B58,B59,B60,B63))),0),0)</f>
        <v>0</v>
      </c>
      <c r="C78" s="23">
        <f>ROUND(IF(C74=Master!B66,Master!C66*((C66)-(SUM(C39,C40,C46,C47,C48,C49,C55,C56,C57,C58,C59,C60,C63))),0),0)</f>
        <v>0</v>
      </c>
      <c r="D78" s="23">
        <f>ROUND(IF(D74=Master!B66,Master!C66*((D66)-(SUM(D39,D40,D46,D47,D48,D49,D55,D56,D57,D58,D59,D60,D63))),0),0)</f>
        <v>0</v>
      </c>
      <c r="E78" s="23">
        <f>ROUND(IF(E74=Master!B66,Master!C66*((E66)-(SUM(E39,E40,E46,E47,E48,E49,E55,E56,E57,E58,E59,E60,E63))),0),0)</f>
        <v>0</v>
      </c>
      <c r="F78" s="23">
        <f>ROUND(IF(F74=Master!B66,Master!C66*((F66)-(SUM(F39,F40,F46,F47,F48,F49,F55,F56,F57,F58,F59,F60,F63))),0),0)</f>
        <v>0</v>
      </c>
      <c r="G78" s="23">
        <f>ROUND(IF(G74=Master!B66,Master!C66*((G66)-(SUM(G39,G40,G46,G47,G48,G49,G55,G56,G57,G58,G59,G60,G63))),0),0)</f>
        <v>0</v>
      </c>
      <c r="H78" s="23">
        <f>ROUND(IF(H74=Master!B66,Master!C66*((H66)-(SUM(H39,H40,H46,H47,H48,H49,H55,H56,H57,H58,H59,H60,H63))),0),0)</f>
        <v>0</v>
      </c>
      <c r="I78" s="23">
        <f>ROUND(IF(I74=Master!B66,Master!C66*((I66)-(SUM(I39,I40,I46,I47,I48,I49,I55,I56,I57,I58,I59,I60,I63))),0),0)</f>
        <v>0</v>
      </c>
      <c r="J78" s="23">
        <f>ROUND(IF(J74=Master!B66,Master!C66*((J66)-(SUM(J39,J40,J46,J47,J48,J49,J55,J56,J57,J58,J59,J60,J63))),0),0)</f>
        <v>0</v>
      </c>
      <c r="K78" s="23">
        <f>ROUND(IF(K74=Master!B66,Master!C66*((K66)-(SUM(K39,K40,K46,K47,K48,K49,K55,K56,K57,K58,K59,K60,K63))),0),0)</f>
        <v>0</v>
      </c>
      <c r="L78" s="24">
        <f t="shared" si="22"/>
        <v>0</v>
      </c>
      <c r="M78" s="3">
        <f t="shared" si="22"/>
        <v>0</v>
      </c>
      <c r="N78" s="3">
        <f t="shared" si="23"/>
        <v>0</v>
      </c>
    </row>
    <row r="79" spans="1:255" x14ac:dyDescent="0.2">
      <c r="A79" s="49" t="s">
        <v>69</v>
      </c>
      <c r="B79" s="45">
        <f>ROUND(IF(B74=Master!B67,Master!C67*((B66)-(SUM(B39,B40,B46,B47,B48,B49,B55,B56,B57,B58,B59,B60,B63))),0),0)</f>
        <v>0</v>
      </c>
      <c r="C79" s="23">
        <f>ROUND(IF(C74=Master!B67,Master!C67*((C66)-(SUM(C39,C40,C46,C47,C48,C49,C55,C56,C57,C58,C59,C60,C63))),0),0)</f>
        <v>0</v>
      </c>
      <c r="D79" s="23">
        <f>ROUND(IF(D74=Master!B67,Master!C67*((D66)-(SUM(D39,D40,D46,D47,D48,D49,D55,D56,D57,D58,D59,D60,D63))),0),0)</f>
        <v>0</v>
      </c>
      <c r="E79" s="23">
        <f>ROUND(IF(E74=Master!B67,Master!C67*((E66)-(SUM(E39,E40,E46,E47,E48,E49,E55,E56,E57,E58,E59,E60,E63))),0),0)</f>
        <v>0</v>
      </c>
      <c r="F79" s="23">
        <f>ROUND(IF(F74=Master!B67,Master!C67*((F66)-(SUM(F39,F40,F46,F47,F48,F49,F55,F56,F57,F58,F59,F60,F63))),0),0)</f>
        <v>0</v>
      </c>
      <c r="G79" s="23">
        <f>ROUND(IF(G74=Master!B67,Master!C67*((G66)-(SUM(G39,G40,G46,G47,G48,G49,G55,G56,G57,G58,G59,G60,G63))),0),0)</f>
        <v>0</v>
      </c>
      <c r="H79" s="23">
        <f>ROUND(IF(H74=Master!B67,Master!C67*((H66)-(SUM(H39,H40,H46,H47,H48,H49,H55,H56,H57,H58,H59,H60,H63))),0),0)</f>
        <v>0</v>
      </c>
      <c r="I79" s="23">
        <f>ROUND(IF(I74=Master!B67,Master!C67*((I66)-(SUM(I39,I40,I46,I47,I48,I49,I55,I56,I57,I58,I59,I60,I63))),0),0)</f>
        <v>0</v>
      </c>
      <c r="J79" s="23">
        <f>ROUND(IF(J74=Master!B67,Master!C67*((J66)-(SUM(J39,J40,J46,J47,J48,J49,J55,J56,J57,J58,J59,J60,J63))),0),0)</f>
        <v>0</v>
      </c>
      <c r="K79" s="23">
        <f>ROUND(IF(K74=Master!B67,Master!C67*((K66)-(SUM(K39,K40,K46,K47,K48,K49,K55,K56,K57,K58,K59,K60,K63))),0),0)</f>
        <v>0</v>
      </c>
      <c r="L79" s="24">
        <f>SUM(B79,D79,F79,H79,J79)</f>
        <v>0</v>
      </c>
      <c r="M79" s="3">
        <f t="shared" si="22"/>
        <v>0</v>
      </c>
      <c r="N79" s="3">
        <f t="shared" si="23"/>
        <v>0</v>
      </c>
    </row>
    <row r="80" spans="1:255" x14ac:dyDescent="0.2">
      <c r="A80" s="49" t="s">
        <v>61</v>
      </c>
      <c r="B80" s="45">
        <f>ROUND(IF(B74=Master!B68,Master!C68*((B66)-(SUM(B39,B40,B46,B47,B48,B49,B55,B56,B57,B58,B59,B60,B63))),0),0)</f>
        <v>0</v>
      </c>
      <c r="C80" s="23">
        <f>ROUND(IF(C74=Master!B68,Master!C68*((C66)-(SUM(C39,C40,C46,C47,C48,C49,C55,C56,C57,C58,C59,C60,C63))),0),0)</f>
        <v>0</v>
      </c>
      <c r="D80" s="23">
        <f>ROUND(IF(D74=Master!B68,Master!C68*((D66)-(SUM(D39,D40,D46,D47,D48,D49,D55,D56,D57,D58,D59,D60,D63))),0),0)</f>
        <v>0</v>
      </c>
      <c r="E80" s="23">
        <f>ROUND(IF(E74=Master!B68,Master!C68*((E66)-(SUM(E39,E40,E46,E47,E48,E49,E55,E56,E57,E58,E59,E60,E63))),0),0)</f>
        <v>0</v>
      </c>
      <c r="F80" s="23">
        <f>ROUND(IF(F74=Master!B68,Master!C68*((F66)-(SUM(F39,F40,F46,F47,F48,F49,F55,F56,F57,F58,F59,F60,F63))),0),0)</f>
        <v>0</v>
      </c>
      <c r="G80" s="23">
        <f>ROUND(IF(G74=Master!B68,Master!C68*((G66)-(SUM(G39,G40,G46,G47,G48,G49,G55,G56,G57,G58,G59,G60,G63))),0),0)</f>
        <v>0</v>
      </c>
      <c r="H80" s="23">
        <f>ROUND(IF(H74=Master!B68,Master!C68*((H66)-(SUM(H39,H40,H46,H47,H48,H49,H55,H56,H57,H58,H59,H60,H63))),0),0)</f>
        <v>0</v>
      </c>
      <c r="I80" s="23">
        <f>ROUND(IF(I74=Master!B68,Master!C68*((I66)-(SUM(I39,I40,I46,I47,I48,I49,I55,I56,I57,I58,I59,I60,I63))),0),0)</f>
        <v>0</v>
      </c>
      <c r="J80" s="23">
        <f>ROUND(IF(J74=Master!B68,Master!C68*((J66)-(SUM(J39,J40,J46,J47,J48,J49,J55,J56,J57,J58,J59,J60,J63))),0),0)</f>
        <v>0</v>
      </c>
      <c r="K80" s="23">
        <f>ROUND(IF(K74=Master!B68,Master!C68*((K66)-(SUM(K39,K40,K46,K47,K48,K49,K55,K56,K57,K58,K59,K60,K63))),0),0)</f>
        <v>0</v>
      </c>
      <c r="L80" s="24">
        <f t="shared" si="22"/>
        <v>0</v>
      </c>
      <c r="M80" s="3">
        <f t="shared" si="22"/>
        <v>0</v>
      </c>
      <c r="N80" s="3">
        <f t="shared" si="23"/>
        <v>0</v>
      </c>
    </row>
    <row r="81" spans="1:14" x14ac:dyDescent="0.2">
      <c r="A81" s="49" t="s">
        <v>70</v>
      </c>
      <c r="B81" s="45">
        <f>ROUND(IF(B74=Master!B69,Master!C69*((B66)-(SUM(B39,B40,B46,B47,B48,B49,B55,B56,B57,B58,B59,B60,B63))),0),0)</f>
        <v>0</v>
      </c>
      <c r="C81" s="23">
        <f>ROUND(IF(C74=Master!B69,Master!C69*((C66)-(SUM(C39,C40,C46,C47,C48,C49,C55,C56,C57,C58,C59,C60,C63))),0),0)</f>
        <v>0</v>
      </c>
      <c r="D81" s="23">
        <f>ROUND(IF(D74=Master!B69,Master!C69*((D66)-(SUM(D39,D40,D46,D47,D48,D49,D55,D56,D57,D58,D59,D60,D63))),0),0)</f>
        <v>0</v>
      </c>
      <c r="E81" s="23">
        <f>ROUND(IF(E74=Master!B69,Master!C69*((E66)-(SUM(E39,E40,E46,E47,E48,E49,E55,E56,E57,E58,E59,E60,E63))),0),0)</f>
        <v>0</v>
      </c>
      <c r="F81" s="23">
        <f>ROUND(IF(F74=Master!B69,Master!C69*((F66)-(SUM(F39,F40,F46,F47,F48,F49,F55,F56,F57,F58,F59,F60,F63))),0),0)</f>
        <v>0</v>
      </c>
      <c r="G81" s="23">
        <f>ROUND(IF(G74=Master!B69,Master!C69*((G66)-(SUM(G39,G40,G46,G47,G48,G49,G55,G56,G57,G58,G59,G60,G63))),0),0)</f>
        <v>0</v>
      </c>
      <c r="H81" s="23">
        <f>ROUND(IF(H74=Master!B69,Master!C69*((H66)-(SUM(H39,H40,H46,H47,H48,H49,H55,H56,H57,H58,H59,H60,H63))),0),0)</f>
        <v>0</v>
      </c>
      <c r="I81" s="23">
        <f>ROUND(IF(I74=Master!B69,Master!C69*((I66)-(SUM(I39,I40,I46,I47,I48,I49,I55,I56,I57,I58,I59,I60,I63))),0),0)</f>
        <v>0</v>
      </c>
      <c r="J81" s="23">
        <f>ROUND(IF(J74=Master!B69,Master!C69*((J66)-(SUM(J39,J40,J46,J47,J48,J49,J55,J56,J57,J58,J59,J60,J63))),0),0)</f>
        <v>0</v>
      </c>
      <c r="K81" s="23">
        <f>ROUND(IF(K74=Master!B69,Master!C69*((K66)-(SUM(K39,K40,K46,K47,K48,K49,K55,K56,K57,K58,K59,K60,K63))),0),0)</f>
        <v>0</v>
      </c>
      <c r="L81" s="24">
        <f>SUM(B81,D81,F81,H81,J81)</f>
        <v>0</v>
      </c>
      <c r="M81" s="3">
        <f t="shared" si="22"/>
        <v>0</v>
      </c>
      <c r="N81" s="3">
        <f t="shared" si="23"/>
        <v>0</v>
      </c>
    </row>
    <row r="82" spans="1:14" x14ac:dyDescent="0.2">
      <c r="A82" s="49" t="s">
        <v>71</v>
      </c>
      <c r="B82" s="45">
        <f>ROUND(IF(B74=Master!B70,Master!C70*((B66)-(SUM(B39,B40,B46,B47,B48,B49,B55,B56,B57,B58,B59,B60,B63))),0),0)</f>
        <v>0</v>
      </c>
      <c r="C82" s="23">
        <f>ROUND(IF(C74=Master!B70,Master!C70*((C66)-(SUM(C39,C40,C46,C47,C48,C49,C55,C56,C57,C58,C59,C60,C63))),0),0)</f>
        <v>0</v>
      </c>
      <c r="D82" s="23">
        <f>ROUND(IF(D74=Master!B70,Master!C70*((D66)-(SUM(D39,D40,D46,D47,D48,D49,D55,D56,D57,D58,D59,D60,D63))),0),0)</f>
        <v>0</v>
      </c>
      <c r="E82" s="23">
        <f>ROUND(IF(E74=Master!B70,Master!C70*((E66)-(SUM(E39,E40,E46,E47,E48,E49,E55,E56,E57,E58,E59,E60,E63))),0),0)</f>
        <v>0</v>
      </c>
      <c r="F82" s="23">
        <f>ROUND(IF(F74=Master!B70,Master!C70*((F66)-(SUM(F39,F40,F46,F47,F48,F49,F55,F56,F57,F58,F59,F60,F63))),0),0)</f>
        <v>0</v>
      </c>
      <c r="G82" s="23">
        <f>ROUND(IF(G74=Master!B70,Master!C70*((G66)-(SUM(G39,G40,G46,G47,G48,G49,G55,G56,G57,G58,G59,G60,G63))),0),0)</f>
        <v>0</v>
      </c>
      <c r="H82" s="23">
        <f>ROUND(IF(H74=Master!B70,Master!C70*((H66)-(SUM(H39,H40,H46,H47,H48,H49,H55,H56,H57,H58,H59,H60,H63))),0),0)</f>
        <v>0</v>
      </c>
      <c r="I82" s="23">
        <f>ROUND(IF(I74=Master!B70,Master!C70*((I66)-(SUM(I39,I40,I46,I47,I48,I49,I55,I56,I57,I58,I59,I60,I63))),0),0)</f>
        <v>0</v>
      </c>
      <c r="J82" s="23">
        <f>ROUND(IF(J74=Master!B70,Master!C70*((J66)-(SUM(J39,J40,J46,J47,J48,J49,J55,J56,J57,J58,J59,J60,J63))),0),0)</f>
        <v>0</v>
      </c>
      <c r="K82" s="23">
        <f>ROUND(IF(K74=Master!B70,Master!C70*((K66)-(SUM(K39,K40,K46,K47,K48,K49,K55,K56,K57,K58,K59,K60,K63))),0),0)</f>
        <v>0</v>
      </c>
      <c r="L82" s="24">
        <f>SUM(B82,D82,F82,H82,J82)</f>
        <v>0</v>
      </c>
      <c r="M82" s="3">
        <f>SUM(C82,E82,G82,I82,K82)</f>
        <v>0</v>
      </c>
      <c r="N82" s="3">
        <f t="shared" si="23"/>
        <v>0</v>
      </c>
    </row>
    <row r="83" spans="1:14" x14ac:dyDescent="0.2">
      <c r="A83" s="49" t="s">
        <v>20</v>
      </c>
      <c r="B83" s="46">
        <f>IF(OR(($B$74=Master!$B$62),(B74=Master!$B$65),(B74=Master!$B$66),(B74=Master!$B$67),(B74=Master!$B$68),(B74=Master!$B$69),(B74=Master!$B$70),(B74=Master!$B$63),(B74=Master!$B$64)),0,(B74/100)*((B66)-(SUM(B39,B40,B46,B47,B48,B49,B55,B56,B57,B58,B59,B60,B63))))</f>
        <v>0</v>
      </c>
      <c r="C83" s="25"/>
      <c r="D83" s="25">
        <f>IF(OR(($D$74=Master!$B$62),(D74=Master!$B$65),(D74=Master!$B$66),(D74=Master!$B$67),(D74=Master!$B$68),(D74=Master!$B$69),(D74=Master!$B$70),(D74=Master!$B$63),(D74=Master!$B$64)),0,(D74/100)*((D66)-(SUM(D39,D40,D46,D47,D48,D49,D55,D56,D57,D58,D59,D60,D63))))</f>
        <v>0</v>
      </c>
      <c r="E83" s="25"/>
      <c r="F83" s="25">
        <f>IF(OR(($F$74=Master!$B$62),(F74=Master!$B$65),(F74=Master!$B$66),(F74=Master!$B$67),(F74=Master!$B$68),(F74=Master!$B$69),(F74=Master!$B$70),(F74=Master!$B$63),(F74=Master!$B$64)),0,(F74/100)*((F66)-(SUM(F39,F40,F46,F47,F48,F49,F55,F56,F57,F58,F59,F60,F63))))</f>
        <v>0</v>
      </c>
      <c r="G83" s="25"/>
      <c r="H83" s="25">
        <f>IF(OR(($H$74=Master!$B$62),(H74=Master!$B$65),(H74=Master!$B$66),(H74=Master!$B$67),(H74=Master!$B$68),(H74=Master!$B$69),(H74=Master!$B$70),(H74=Master!$B$63),(H74=Master!$B$64)),0,(H74/100)*((H66)-(SUM(H39,H40,H46,H47,H48,H49,H55,H56,H57,H58,H59,H60,H63))))</f>
        <v>0</v>
      </c>
      <c r="I83" s="25"/>
      <c r="J83" s="25">
        <f>IF(OR(($J$74=Master!$B$62),(J74=Master!$B$65),(J74=Master!$B$66),(J74=Master!$B$67),(J74=Master!$B$68),(J74=Master!$B$69),(J74=Master!$B$70),(J74=Master!$B$63),(J74=Master!$B$64)),0,(J74/100)*((J66)-(SUM(J39,J40,J46,J47,J48,J49,J55,J56,J57,J58,J59,J60,J63))))</f>
        <v>0</v>
      </c>
      <c r="K83" s="25"/>
      <c r="L83" s="24">
        <f>SUM(B83,D83,F83,H83,J83)</f>
        <v>0</v>
      </c>
      <c r="M83" s="3"/>
      <c r="N83" s="3">
        <f>SUM(L83,M83)</f>
        <v>0</v>
      </c>
    </row>
    <row r="84" spans="1:14" ht="14.25" customHeight="1" x14ac:dyDescent="0.2">
      <c r="A84" s="49" t="s">
        <v>53</v>
      </c>
      <c r="B84" s="47"/>
      <c r="C84" s="3">
        <f>((B66-SUM(B39,B40,B46,B47,B48,B49,B56,B58,B60,B63))*(B73/100)-B86)</f>
        <v>0</v>
      </c>
      <c r="E84" s="3">
        <f>((D66-SUM(D39,D40,D46,D47,D48,D49,D56,D58,D60,D63))*(D73/100)-D86)</f>
        <v>0</v>
      </c>
      <c r="G84" s="3">
        <f>((F66-SUM(F39,F40,F46,F47,F48,F49,F56,F58,F60,F63))*(F73/100)-F86)</f>
        <v>0</v>
      </c>
      <c r="I84" s="3">
        <f>((H66-SUM(H39,H40,H46,H47,H48,H49,H56,H58,H60,H63))*(H73/100)-H86)</f>
        <v>0</v>
      </c>
      <c r="K84" s="3">
        <f>((J66-SUM(J39,J40,J46,J47,J48,J49,J56,J58,J60,J63))*(J73/100)-J86)</f>
        <v>0</v>
      </c>
      <c r="M84" s="3">
        <f>SUM(C84,E84,G84,I84,K84)</f>
        <v>0</v>
      </c>
      <c r="N84" s="3">
        <f t="shared" si="23"/>
        <v>0</v>
      </c>
    </row>
    <row r="85" spans="1:14" x14ac:dyDescent="0.2">
      <c r="A85" s="49" t="s">
        <v>99</v>
      </c>
      <c r="B85" s="24">
        <f>B74/100*(B55+B57+B59)</f>
        <v>0</v>
      </c>
      <c r="C85" s="26"/>
      <c r="D85" s="3">
        <f>D74/100*(D55+D57+D59)</f>
        <v>0</v>
      </c>
      <c r="F85" s="3">
        <f>F74/100*(F55+F57+F59)</f>
        <v>0</v>
      </c>
      <c r="H85" s="3">
        <f>H74/100*(H55+H57+H59)</f>
        <v>0</v>
      </c>
      <c r="J85" s="3">
        <f>J74/100*(J55+J57+J59)</f>
        <v>0</v>
      </c>
      <c r="L85" s="3">
        <f>SUM(B85,D85,F85,H85,J85)</f>
        <v>0</v>
      </c>
      <c r="M85" s="3"/>
      <c r="N85" s="3">
        <f>L85</f>
        <v>0</v>
      </c>
    </row>
    <row r="86" spans="1:14" ht="15" x14ac:dyDescent="0.25">
      <c r="A86" s="48" t="s">
        <v>14</v>
      </c>
      <c r="B86" s="11">
        <f t="shared" ref="B86:K86" si="24">SUM(B75:B85)</f>
        <v>0</v>
      </c>
      <c r="C86" s="11">
        <f t="shared" si="24"/>
        <v>0</v>
      </c>
      <c r="D86" s="11">
        <f t="shared" si="24"/>
        <v>0</v>
      </c>
      <c r="E86" s="11">
        <f t="shared" si="24"/>
        <v>0</v>
      </c>
      <c r="F86" s="11">
        <f t="shared" si="24"/>
        <v>0</v>
      </c>
      <c r="G86" s="11">
        <f t="shared" si="24"/>
        <v>0</v>
      </c>
      <c r="H86" s="11">
        <f t="shared" si="24"/>
        <v>0</v>
      </c>
      <c r="I86" s="11">
        <f t="shared" si="24"/>
        <v>0</v>
      </c>
      <c r="J86" s="11">
        <f t="shared" si="24"/>
        <v>0</v>
      </c>
      <c r="K86" s="11">
        <f t="shared" si="24"/>
        <v>0</v>
      </c>
      <c r="L86" s="11">
        <f>SUM(B86,D86,F86,H86,J86)</f>
        <v>0</v>
      </c>
      <c r="M86" s="11">
        <f>SUM(C86,E86,G86,I86,K86)</f>
        <v>0</v>
      </c>
      <c r="N86" s="11">
        <f>SUM(L86,M86)</f>
        <v>0</v>
      </c>
    </row>
    <row r="87" spans="1:14" x14ac:dyDescent="0.2">
      <c r="C87" s="3"/>
    </row>
    <row r="88" spans="1:14" ht="15" x14ac:dyDescent="0.25">
      <c r="A88" s="12" t="s">
        <v>15</v>
      </c>
      <c r="B88" s="11">
        <f t="shared" ref="B88:K88" si="25">SUM(B66,B86)</f>
        <v>0</v>
      </c>
      <c r="C88" s="11">
        <f t="shared" si="25"/>
        <v>0</v>
      </c>
      <c r="D88" s="11">
        <f t="shared" si="25"/>
        <v>0</v>
      </c>
      <c r="E88" s="11">
        <f t="shared" si="25"/>
        <v>0</v>
      </c>
      <c r="F88" s="11">
        <f t="shared" si="25"/>
        <v>0</v>
      </c>
      <c r="G88" s="11">
        <f t="shared" si="25"/>
        <v>0</v>
      </c>
      <c r="H88" s="11">
        <f t="shared" si="25"/>
        <v>0</v>
      </c>
      <c r="I88" s="11">
        <f t="shared" si="25"/>
        <v>0</v>
      </c>
      <c r="J88" s="11">
        <f t="shared" si="25"/>
        <v>0</v>
      </c>
      <c r="K88" s="11">
        <f t="shared" si="25"/>
        <v>0</v>
      </c>
      <c r="L88" s="11">
        <f>SUM(B88,D88,F88,H88,J88)</f>
        <v>0</v>
      </c>
      <c r="M88" s="11">
        <f>SUM(C88,E88,G88,I88,K88)</f>
        <v>0</v>
      </c>
      <c r="N88" s="11">
        <f>SUM(L88,M88)</f>
        <v>0</v>
      </c>
    </row>
    <row r="89" spans="1:14" ht="15" x14ac:dyDescent="0.25">
      <c r="A89" s="12" t="s">
        <v>23</v>
      </c>
      <c r="C89" s="3"/>
    </row>
    <row r="90" spans="1:14" ht="15" x14ac:dyDescent="0.25">
      <c r="A90" s="12" t="s">
        <v>25</v>
      </c>
      <c r="B90" s="27"/>
      <c r="C90" s="28"/>
      <c r="D90" s="27"/>
      <c r="E90" s="29"/>
      <c r="F90" s="27"/>
      <c r="G90" s="29"/>
      <c r="H90" s="27"/>
      <c r="I90" s="29"/>
      <c r="J90" s="27"/>
      <c r="K90" s="29"/>
      <c r="L90" s="27"/>
      <c r="M90" s="27"/>
    </row>
    <row r="91" spans="1:14" ht="15" x14ac:dyDescent="0.25">
      <c r="A91" s="32" t="s">
        <v>26</v>
      </c>
      <c r="B91" s="21"/>
      <c r="C91" s="30">
        <v>0</v>
      </c>
      <c r="D91" s="21"/>
      <c r="E91" s="30">
        <v>0</v>
      </c>
      <c r="F91" s="21"/>
      <c r="G91" s="30">
        <v>0</v>
      </c>
      <c r="H91" s="21"/>
      <c r="I91" s="30">
        <v>0</v>
      </c>
      <c r="J91" s="21"/>
      <c r="K91" s="30">
        <v>0</v>
      </c>
      <c r="L91" s="21"/>
      <c r="M91" s="3">
        <f>SUM(C91,E91,G91,I91,K91)</f>
        <v>0</v>
      </c>
      <c r="N91" s="3">
        <f>M91</f>
        <v>0</v>
      </c>
    </row>
    <row r="92" spans="1:14" ht="15" customHeight="1" x14ac:dyDescent="0.25">
      <c r="A92" s="32" t="s">
        <v>26</v>
      </c>
      <c r="B92" s="21"/>
      <c r="C92" s="30">
        <v>0</v>
      </c>
      <c r="D92" s="21"/>
      <c r="E92" s="30">
        <v>0</v>
      </c>
      <c r="F92" s="21"/>
      <c r="G92" s="30">
        <v>0</v>
      </c>
      <c r="H92" s="21"/>
      <c r="I92" s="30">
        <v>0</v>
      </c>
      <c r="J92" s="21"/>
      <c r="K92" s="30">
        <v>0</v>
      </c>
      <c r="L92" s="21"/>
      <c r="M92" s="3">
        <f>SUM(C92,E92,G92,I92,K92)</f>
        <v>0</v>
      </c>
      <c r="N92" s="3">
        <f>M92</f>
        <v>0</v>
      </c>
    </row>
    <row r="93" spans="1:14" ht="15" customHeight="1" x14ac:dyDescent="0.25">
      <c r="A93" s="32" t="s">
        <v>26</v>
      </c>
      <c r="B93" s="21"/>
      <c r="C93" s="30">
        <v>0</v>
      </c>
      <c r="D93" s="21"/>
      <c r="E93" s="30">
        <v>0</v>
      </c>
      <c r="F93" s="21"/>
      <c r="G93" s="30">
        <v>0</v>
      </c>
      <c r="H93" s="21"/>
      <c r="I93" s="30">
        <v>0</v>
      </c>
      <c r="J93" s="21"/>
      <c r="K93" s="30">
        <v>0</v>
      </c>
      <c r="L93" s="21"/>
      <c r="M93" s="3">
        <f>SUM(C93,E93,G93,I93,K93)</f>
        <v>0</v>
      </c>
      <c r="N93" s="3">
        <f>M93</f>
        <v>0</v>
      </c>
    </row>
    <row r="94" spans="1:14" x14ac:dyDescent="0.2">
      <c r="B94" s="21"/>
      <c r="C94" s="3"/>
      <c r="D94" s="21"/>
      <c r="F94" s="21"/>
      <c r="H94" s="21"/>
      <c r="I94" s="21"/>
      <c r="J94" s="21"/>
      <c r="L94" s="21"/>
    </row>
    <row r="95" spans="1:14" ht="15" x14ac:dyDescent="0.25">
      <c r="A95" s="12" t="s">
        <v>27</v>
      </c>
      <c r="B95" s="11">
        <f>SUM(B88:B94)</f>
        <v>0</v>
      </c>
      <c r="C95" s="11">
        <f t="shared" ref="C95:L95" si="26">SUM(C88:C94)</f>
        <v>0</v>
      </c>
      <c r="D95" s="11">
        <f t="shared" si="26"/>
        <v>0</v>
      </c>
      <c r="E95" s="11">
        <f t="shared" si="26"/>
        <v>0</v>
      </c>
      <c r="F95" s="11">
        <f t="shared" si="26"/>
        <v>0</v>
      </c>
      <c r="G95" s="11">
        <f t="shared" si="26"/>
        <v>0</v>
      </c>
      <c r="H95" s="11">
        <f t="shared" si="26"/>
        <v>0</v>
      </c>
      <c r="I95" s="11">
        <f t="shared" si="26"/>
        <v>0</v>
      </c>
      <c r="J95" s="11">
        <f t="shared" si="26"/>
        <v>0</v>
      </c>
      <c r="K95" s="11">
        <f t="shared" si="26"/>
        <v>0</v>
      </c>
      <c r="L95" s="11">
        <f t="shared" si="26"/>
        <v>0</v>
      </c>
      <c r="M95" s="11">
        <f>SUM(C95,E95,G95,I95,K95)</f>
        <v>0</v>
      </c>
      <c r="N95" s="11">
        <f>SUM(L95,M95)</f>
        <v>0</v>
      </c>
    </row>
    <row r="96" spans="1:14" ht="15" x14ac:dyDescent="0.25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ht="15" x14ac:dyDescent="0.25">
      <c r="A97" s="12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15" x14ac:dyDescent="0.25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s="20" customFormat="1" ht="13.5" customHeight="1" x14ac:dyDescent="0.2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4" s="20" customFormat="1" ht="15.75" thickBot="1" x14ac:dyDescent="0.3">
      <c r="A100" s="52"/>
      <c r="B100" s="53"/>
      <c r="C100" s="53"/>
      <c r="D100" s="43"/>
      <c r="E100" s="43"/>
      <c r="F100" s="43"/>
      <c r="G100" s="43"/>
      <c r="H100" s="43"/>
      <c r="I100" s="43"/>
      <c r="J100" s="43"/>
      <c r="K100" s="43"/>
      <c r="L100" s="43"/>
    </row>
    <row r="101" spans="1:14" s="20" customFormat="1" ht="15" x14ac:dyDescent="0.25">
      <c r="A101" s="54" t="s">
        <v>81</v>
      </c>
      <c r="B101" s="55"/>
      <c r="C101" s="56"/>
      <c r="D101" s="50"/>
      <c r="E101" s="43"/>
      <c r="F101" s="43"/>
      <c r="G101" s="43"/>
      <c r="H101" s="43"/>
      <c r="I101" s="43"/>
      <c r="J101" s="43"/>
      <c r="K101" s="43"/>
      <c r="L101" s="43"/>
    </row>
    <row r="102" spans="1:14" s="20" customFormat="1" ht="15" x14ac:dyDescent="0.25">
      <c r="A102" s="57" t="s">
        <v>57</v>
      </c>
      <c r="B102" s="58"/>
      <c r="C102" s="59"/>
      <c r="D102" s="51"/>
      <c r="E102" s="42"/>
      <c r="F102" s="42"/>
      <c r="G102" s="42"/>
      <c r="H102" s="42"/>
      <c r="I102" s="42"/>
      <c r="J102" s="42"/>
      <c r="K102" s="42"/>
      <c r="L102" s="42"/>
    </row>
    <row r="103" spans="1:14" s="20" customFormat="1" ht="15" x14ac:dyDescent="0.25">
      <c r="A103" s="57"/>
      <c r="B103" s="60"/>
      <c r="C103" s="59"/>
      <c r="D103" s="51"/>
      <c r="E103" s="42"/>
      <c r="F103" s="42"/>
      <c r="G103" s="42"/>
      <c r="H103" s="42"/>
      <c r="I103" s="42"/>
      <c r="J103" s="42"/>
      <c r="K103" s="42"/>
      <c r="L103" s="42"/>
    </row>
    <row r="104" spans="1:14" ht="15" x14ac:dyDescent="0.25">
      <c r="A104" s="61" t="s">
        <v>58</v>
      </c>
      <c r="B104" s="60"/>
      <c r="C104" s="62"/>
      <c r="D104" s="47"/>
    </row>
    <row r="105" spans="1:14" x14ac:dyDescent="0.2">
      <c r="A105" s="63" t="s">
        <v>73</v>
      </c>
      <c r="B105" s="17">
        <f>L66</f>
        <v>0</v>
      </c>
      <c r="C105" s="62"/>
      <c r="D105" s="47"/>
    </row>
    <row r="106" spans="1:14" x14ac:dyDescent="0.2">
      <c r="A106" s="63" t="s">
        <v>74</v>
      </c>
      <c r="B106" s="64">
        <f>L86</f>
        <v>0</v>
      </c>
      <c r="C106" s="62"/>
      <c r="D106" s="47"/>
    </row>
    <row r="107" spans="1:14" ht="15" x14ac:dyDescent="0.25">
      <c r="A107" s="65" t="s">
        <v>75</v>
      </c>
      <c r="B107" s="66">
        <f>SUM(B105:B106)</f>
        <v>0</v>
      </c>
      <c r="C107" s="62"/>
      <c r="D107" s="47"/>
    </row>
    <row r="108" spans="1:14" x14ac:dyDescent="0.2">
      <c r="A108" s="67"/>
      <c r="B108" s="68"/>
      <c r="C108" s="62"/>
      <c r="D108" s="47"/>
    </row>
    <row r="109" spans="1:14" ht="15" x14ac:dyDescent="0.25">
      <c r="A109" s="61" t="s">
        <v>59</v>
      </c>
      <c r="B109" s="68"/>
      <c r="C109" s="62"/>
      <c r="D109" s="47"/>
    </row>
    <row r="110" spans="1:14" x14ac:dyDescent="0.2">
      <c r="A110" s="69" t="s">
        <v>76</v>
      </c>
      <c r="B110" s="18">
        <f>M66</f>
        <v>0</v>
      </c>
      <c r="C110" s="62"/>
      <c r="D110" s="47"/>
    </row>
    <row r="111" spans="1:14" x14ac:dyDescent="0.2">
      <c r="A111" s="69" t="s">
        <v>77</v>
      </c>
      <c r="B111" s="18">
        <f>SUM(M75:M82)</f>
        <v>0</v>
      </c>
      <c r="C111" s="62"/>
      <c r="D111" s="47"/>
    </row>
    <row r="112" spans="1:14" x14ac:dyDescent="0.2">
      <c r="A112" s="69" t="s">
        <v>78</v>
      </c>
      <c r="B112" s="64">
        <f>M84</f>
        <v>0</v>
      </c>
      <c r="C112" s="62"/>
      <c r="D112" s="47"/>
    </row>
    <row r="113" spans="1:4" x14ac:dyDescent="0.2">
      <c r="A113" s="70" t="s">
        <v>79</v>
      </c>
      <c r="B113" s="97">
        <f>SUM(M91:M93)</f>
        <v>0</v>
      </c>
      <c r="C113" s="62"/>
      <c r="D113" s="47"/>
    </row>
    <row r="114" spans="1:4" ht="15" x14ac:dyDescent="0.25">
      <c r="A114" s="71" t="s">
        <v>60</v>
      </c>
      <c r="B114" s="66">
        <f>SUM(B110:B113)</f>
        <v>0</v>
      </c>
      <c r="C114" s="62"/>
      <c r="D114" s="47"/>
    </row>
    <row r="115" spans="1:4" ht="15" thickBot="1" x14ac:dyDescent="0.25">
      <c r="A115" s="72"/>
      <c r="B115" s="73"/>
      <c r="C115" s="62"/>
      <c r="D115" s="47"/>
    </row>
    <row r="116" spans="1:4" ht="15.75" thickBot="1" x14ac:dyDescent="0.3">
      <c r="A116" s="74" t="s">
        <v>80</v>
      </c>
      <c r="B116" s="75">
        <f>B107+B114</f>
        <v>0</v>
      </c>
      <c r="C116" s="62"/>
      <c r="D116" s="47"/>
    </row>
    <row r="117" spans="1:4" ht="15" thickBot="1" x14ac:dyDescent="0.25">
      <c r="A117" s="76"/>
      <c r="B117" s="77"/>
      <c r="C117" s="78"/>
      <c r="D117" s="47"/>
    </row>
  </sheetData>
  <sheetProtection algorithmName="SHA-512" hashValue="1jDGdfLxsvoswPfg1IQPZxysQFU84LlC4sFH3CNznyKks/nn+RxZsc1G5uhqIAzkG4AxQZ/P3V5XsAvAHeDzdQ==" saltValue="h2vNgqRYu9mT4hIa1DD3gw==" spinCount="100000" sheet="1" formatCells="0" formatColumns="0" formatRows="0" selectLockedCells="1"/>
  <mergeCells count="1">
    <mergeCell ref="A71:E71"/>
  </mergeCells>
  <phoneticPr fontId="3" type="noConversion"/>
  <conditionalFormatting sqref="A3:A86 B12:K70 L12:N98 F71:K72 B73:K74 A87:K98">
    <cfRule type="expression" dxfId="2" priority="18" stopIfTrue="1">
      <formula>CELL("Protect", A3)</formula>
    </cfRule>
  </conditionalFormatting>
  <conditionalFormatting sqref="B83:K86">
    <cfRule type="expression" dxfId="1" priority="11" stopIfTrue="1">
      <formula>CELL("Protect", B83)</formula>
    </cfRule>
  </conditionalFormatting>
  <conditionalFormatting sqref="B3:N11">
    <cfRule type="expression" dxfId="0" priority="1" stopIfTrue="1">
      <formula>CELL("Protect", B3)</formula>
    </cfRule>
  </conditionalFormatting>
  <hyperlinks>
    <hyperlink ref="A16" r:id="rId1" display="  Graduate Student(s)(7.5%) M.S GRA " xr:uid="{00000000-0004-0000-0000-000000000000}"/>
    <hyperlink ref="A17" r:id="rId2" display="  Graduate Student(s)(7.5%) Ph.D. GRA " xr:uid="{00000000-0004-0000-0000-000001000000}"/>
    <hyperlink ref="A52" r:id="rId3" xr:uid="{00000000-0004-0000-0000-000002000000}"/>
    <hyperlink ref="A63" r:id="rId4" xr:uid="{00000000-0004-0000-0000-000004000000}"/>
    <hyperlink ref="A55" r:id="rId5" xr:uid="{68F42F8B-ACB8-43C7-9668-212C36584B2E}"/>
  </hyperlinks>
  <printOptions gridLines="1"/>
  <pageMargins left="0.25" right="0.22" top="0.31" bottom="0.24" header="0.17" footer="0.15625"/>
  <pageSetup scale="43" fitToHeight="2" orientation="landscape" horizontalDpi="4294967292" r:id="rId6"/>
  <headerFooter alignWithMargins="0">
    <oddHeader>&amp;L&amp;"System,Bold"&amp;12Budget Estimate</oddHeader>
    <oddFooter>&amp;L&amp;"Tahoma,Regular"&amp;8Updated 4-22-25&amp;R&amp;"Tahoma,Regular"&amp;8&amp;F     &amp;D  &amp;T</oddFooter>
  </headerFooter>
  <rowBreaks count="1" manualBreakCount="1">
    <brk id="96" max="13" man="1"/>
  </rowBreaks>
  <ignoredErrors>
    <ignoredError sqref="N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83"/>
  <sheetViews>
    <sheetView workbookViewId="0">
      <selection activeCell="A15" sqref="A15"/>
    </sheetView>
  </sheetViews>
  <sheetFormatPr defaultColWidth="9" defaultRowHeight="12.75" x14ac:dyDescent="0.2"/>
  <cols>
    <col min="1" max="1" width="74.625" style="1" customWidth="1"/>
    <col min="2" max="16384" width="9" style="1"/>
  </cols>
  <sheetData>
    <row r="1" spans="1:1" x14ac:dyDescent="0.2">
      <c r="A1" s="1" t="s">
        <v>33</v>
      </c>
    </row>
    <row r="2" spans="1:1" x14ac:dyDescent="0.2">
      <c r="A2" s="1" t="s">
        <v>36</v>
      </c>
    </row>
    <row r="3" spans="1:1" x14ac:dyDescent="0.2">
      <c r="A3" s="1" t="s">
        <v>34</v>
      </c>
    </row>
    <row r="4" spans="1:1" x14ac:dyDescent="0.2">
      <c r="A4" s="1" t="s">
        <v>37</v>
      </c>
    </row>
    <row r="5" spans="1:1" x14ac:dyDescent="0.2">
      <c r="A5" s="1" t="s">
        <v>35</v>
      </c>
    </row>
    <row r="6" spans="1:1" x14ac:dyDescent="0.2">
      <c r="A6" s="1" t="s">
        <v>38</v>
      </c>
    </row>
    <row r="7" spans="1:1" x14ac:dyDescent="0.2">
      <c r="A7" s="1" t="s">
        <v>39</v>
      </c>
    </row>
    <row r="8" spans="1:1" x14ac:dyDescent="0.2">
      <c r="A8" s="1" t="s">
        <v>7</v>
      </c>
    </row>
    <row r="9" spans="1:1" x14ac:dyDescent="0.2">
      <c r="A9" s="1" t="s">
        <v>90</v>
      </c>
    </row>
    <row r="10" spans="1:1" x14ac:dyDescent="0.2">
      <c r="A10" s="1" t="s">
        <v>91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 t="s">
        <v>94</v>
      </c>
    </row>
    <row r="14" spans="1:1" x14ac:dyDescent="0.2">
      <c r="A14" s="1" t="s">
        <v>95</v>
      </c>
    </row>
    <row r="15" spans="1:1" x14ac:dyDescent="0.2">
      <c r="A15" s="1" t="s">
        <v>92</v>
      </c>
    </row>
    <row r="16" spans="1:1" x14ac:dyDescent="0.2">
      <c r="A16" s="1" t="s">
        <v>92</v>
      </c>
    </row>
    <row r="17" spans="1:2" x14ac:dyDescent="0.2">
      <c r="A17" s="1" t="s">
        <v>92</v>
      </c>
    </row>
    <row r="18" spans="1:2" x14ac:dyDescent="0.2">
      <c r="A18" s="1" t="s">
        <v>93</v>
      </c>
    </row>
    <row r="19" spans="1:2" x14ac:dyDescent="0.2">
      <c r="A19" s="1" t="s">
        <v>21</v>
      </c>
    </row>
    <row r="20" spans="1:2" x14ac:dyDescent="0.2">
      <c r="A20" s="1" t="s">
        <v>22</v>
      </c>
    </row>
    <row r="21" spans="1:2" x14ac:dyDescent="0.2">
      <c r="A21" s="1" t="s">
        <v>8</v>
      </c>
    </row>
    <row r="23" spans="1:2" x14ac:dyDescent="0.2">
      <c r="A23" s="1" t="s">
        <v>9</v>
      </c>
    </row>
    <row r="24" spans="1:2" x14ac:dyDescent="0.2">
      <c r="A24" s="95" t="s">
        <v>86</v>
      </c>
      <c r="B24" s="95">
        <v>0.10100000000000001</v>
      </c>
    </row>
    <row r="25" spans="1:2" x14ac:dyDescent="0.2">
      <c r="A25" s="95" t="s">
        <v>87</v>
      </c>
      <c r="B25" s="95">
        <v>0.38600000000000001</v>
      </c>
    </row>
    <row r="26" spans="1:2" x14ac:dyDescent="0.2">
      <c r="A26" s="95" t="s">
        <v>88</v>
      </c>
      <c r="B26" s="95">
        <v>0.19400000000000001</v>
      </c>
    </row>
    <row r="27" spans="1:2" x14ac:dyDescent="0.2">
      <c r="A27" s="95" t="s">
        <v>89</v>
      </c>
      <c r="B27" s="95">
        <v>0.14699999999999999</v>
      </c>
    </row>
    <row r="28" spans="1:2" x14ac:dyDescent="0.2">
      <c r="A28" s="1" t="s">
        <v>10</v>
      </c>
    </row>
    <row r="30" spans="1:2" x14ac:dyDescent="0.2">
      <c r="A30" s="1" t="s">
        <v>11</v>
      </c>
    </row>
    <row r="32" spans="1:2" x14ac:dyDescent="0.2">
      <c r="A32" s="1" t="s">
        <v>46</v>
      </c>
    </row>
    <row r="33" spans="1:1" x14ac:dyDescent="0.2">
      <c r="A33" s="1" t="s">
        <v>47</v>
      </c>
    </row>
    <row r="35" spans="1:1" x14ac:dyDescent="0.2">
      <c r="A35" s="1" t="s">
        <v>48</v>
      </c>
    </row>
    <row r="36" spans="1:1" x14ac:dyDescent="0.2">
      <c r="A36" s="1" t="s">
        <v>16</v>
      </c>
    </row>
    <row r="38" spans="1:1" x14ac:dyDescent="0.2">
      <c r="A38" s="1" t="s">
        <v>44</v>
      </c>
    </row>
    <row r="39" spans="1:1" x14ac:dyDescent="0.2">
      <c r="A39" s="1" t="s">
        <v>41</v>
      </c>
    </row>
    <row r="40" spans="1:1" x14ac:dyDescent="0.2">
      <c r="A40" s="1" t="s">
        <v>42</v>
      </c>
    </row>
    <row r="41" spans="1:1" x14ac:dyDescent="0.2">
      <c r="A41" s="1" t="s">
        <v>43</v>
      </c>
    </row>
    <row r="42" spans="1:1" x14ac:dyDescent="0.2">
      <c r="A42" s="1" t="s">
        <v>20</v>
      </c>
    </row>
    <row r="44" spans="1:1" x14ac:dyDescent="0.2">
      <c r="A44" s="1" t="s">
        <v>12</v>
      </c>
    </row>
    <row r="45" spans="1:1" x14ac:dyDescent="0.2">
      <c r="A45" s="1" t="s">
        <v>49</v>
      </c>
    </row>
    <row r="46" spans="1:1" x14ac:dyDescent="0.2">
      <c r="A46" s="1" t="s">
        <v>18</v>
      </c>
    </row>
    <row r="47" spans="1:1" x14ac:dyDescent="0.2">
      <c r="A47" s="1" t="s">
        <v>40</v>
      </c>
    </row>
    <row r="48" spans="1:1" x14ac:dyDescent="0.2">
      <c r="A48" s="1" t="s">
        <v>55</v>
      </c>
    </row>
    <row r="49" spans="1:3" x14ac:dyDescent="0.2">
      <c r="A49" s="1" t="s">
        <v>56</v>
      </c>
    </row>
    <row r="50" spans="1:3" x14ac:dyDescent="0.2">
      <c r="A50" s="1" t="s">
        <v>19</v>
      </c>
    </row>
    <row r="51" spans="1:3" x14ac:dyDescent="0.2">
      <c r="A51" s="1" t="s">
        <v>20</v>
      </c>
    </row>
    <row r="52" spans="1:3" x14ac:dyDescent="0.2">
      <c r="A52" s="1" t="s">
        <v>50</v>
      </c>
    </row>
    <row r="54" spans="1:3" x14ac:dyDescent="0.2">
      <c r="A54" s="1" t="s">
        <v>51</v>
      </c>
    </row>
    <row r="56" spans="1:3" x14ac:dyDescent="0.2">
      <c r="A56" s="1" t="s">
        <v>17</v>
      </c>
    </row>
    <row r="58" spans="1:3" x14ac:dyDescent="0.2">
      <c r="A58" s="1" t="s">
        <v>13</v>
      </c>
    </row>
    <row r="59" spans="1:3" x14ac:dyDescent="0.2">
      <c r="A59" s="1" t="s">
        <v>45</v>
      </c>
    </row>
    <row r="60" spans="1:3" x14ac:dyDescent="0.2">
      <c r="A60" s="1" t="s">
        <v>62</v>
      </c>
    </row>
    <row r="61" spans="1:3" x14ac:dyDescent="0.2">
      <c r="A61" s="1" t="s">
        <v>52</v>
      </c>
    </row>
    <row r="62" spans="1:3" x14ac:dyDescent="0.2">
      <c r="A62" s="1" t="s">
        <v>65</v>
      </c>
      <c r="B62" s="1">
        <v>56.5</v>
      </c>
      <c r="C62" s="1">
        <v>0.56499999999999995</v>
      </c>
    </row>
    <row r="63" spans="1:3" x14ac:dyDescent="0.2">
      <c r="A63" s="1" t="s">
        <v>66</v>
      </c>
      <c r="B63" s="1">
        <v>56.5</v>
      </c>
      <c r="C63" s="1">
        <v>0.56499999999999995</v>
      </c>
    </row>
    <row r="64" spans="1:3" x14ac:dyDescent="0.2">
      <c r="A64" s="1" t="s">
        <v>67</v>
      </c>
      <c r="B64" s="1">
        <v>90</v>
      </c>
      <c r="C64" s="1">
        <v>0.9</v>
      </c>
    </row>
    <row r="65" spans="1:3" x14ac:dyDescent="0.2">
      <c r="A65" s="1" t="s">
        <v>68</v>
      </c>
      <c r="B65" s="1">
        <v>78</v>
      </c>
      <c r="C65" s="1">
        <v>0.78</v>
      </c>
    </row>
    <row r="66" spans="1:3" x14ac:dyDescent="0.2">
      <c r="A66" s="1" t="s">
        <v>24</v>
      </c>
      <c r="B66" s="1">
        <v>26</v>
      </c>
      <c r="C66" s="1">
        <v>0.26</v>
      </c>
    </row>
    <row r="67" spans="1:3" x14ac:dyDescent="0.2">
      <c r="A67" s="1" t="s">
        <v>69</v>
      </c>
      <c r="B67" s="1">
        <v>46</v>
      </c>
      <c r="C67" s="1">
        <v>0.46</v>
      </c>
    </row>
    <row r="68" spans="1:3" x14ac:dyDescent="0.2">
      <c r="A68" s="1" t="s">
        <v>61</v>
      </c>
      <c r="B68" s="1">
        <v>54</v>
      </c>
      <c r="C68" s="1">
        <v>0.54</v>
      </c>
    </row>
    <row r="69" spans="1:3" x14ac:dyDescent="0.2">
      <c r="A69" s="1" t="s">
        <v>70</v>
      </c>
      <c r="B69" s="1">
        <v>35.75</v>
      </c>
      <c r="C69" s="1">
        <v>0.35749999999999998</v>
      </c>
    </row>
    <row r="70" spans="1:3" x14ac:dyDescent="0.2">
      <c r="A70" s="1" t="s">
        <v>71</v>
      </c>
      <c r="B70" s="1">
        <v>57</v>
      </c>
      <c r="C70" s="1">
        <v>0.56999999999999995</v>
      </c>
    </row>
    <row r="71" spans="1:3" x14ac:dyDescent="0.2">
      <c r="A71" s="1" t="s">
        <v>20</v>
      </c>
    </row>
    <row r="72" spans="1:3" x14ac:dyDescent="0.2">
      <c r="A72" s="1" t="s">
        <v>53</v>
      </c>
    </row>
    <row r="73" spans="1:3" x14ac:dyDescent="0.2">
      <c r="A73" s="1" t="s">
        <v>54</v>
      </c>
    </row>
    <row r="74" spans="1:3" x14ac:dyDescent="0.2">
      <c r="A74" s="1" t="s">
        <v>14</v>
      </c>
    </row>
    <row r="76" spans="1:3" x14ac:dyDescent="0.2">
      <c r="A76" s="1" t="s">
        <v>15</v>
      </c>
    </row>
    <row r="77" spans="1:3" x14ac:dyDescent="0.2">
      <c r="A77" s="1" t="s">
        <v>23</v>
      </c>
    </row>
    <row r="78" spans="1:3" x14ac:dyDescent="0.2">
      <c r="A78" s="1" t="s">
        <v>25</v>
      </c>
    </row>
    <row r="79" spans="1:3" x14ac:dyDescent="0.2">
      <c r="A79" s="1" t="s">
        <v>26</v>
      </c>
    </row>
    <row r="80" spans="1:3" x14ac:dyDescent="0.2">
      <c r="A80" s="1" t="s">
        <v>26</v>
      </c>
    </row>
    <row r="81" spans="1:1" x14ac:dyDescent="0.2">
      <c r="A81" s="1" t="s">
        <v>26</v>
      </c>
    </row>
    <row r="83" spans="1:1" x14ac:dyDescent="0.2">
      <c r="A83" s="1" t="s">
        <v>27</v>
      </c>
    </row>
  </sheetData>
  <sheetProtection algorithmName="SHA-512" hashValue="o9l3iXTdEM4g9XlgkipTzN+D2wM0qSM2dMqIikvfnfv7EqTq2zjuzxAFYrdRD9YXaIoSAkW0tpg+5XnpGRIvlg==" saltValue="9CdH8BFT5971AukeiNiNRw==" spinCount="100000" sheet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</vt:lpstr>
      <vt:lpstr>Master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Denise</dc:creator>
  <cp:lastModifiedBy>Richelle Schwaller</cp:lastModifiedBy>
  <cp:lastPrinted>2021-03-30T14:59:05Z</cp:lastPrinted>
  <dcterms:created xsi:type="dcterms:W3CDTF">2000-05-23T15:19:33Z</dcterms:created>
  <dcterms:modified xsi:type="dcterms:W3CDTF">2025-04-22T18:07:23Z</dcterms:modified>
</cp:coreProperties>
</file>