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ayroll\Payroll Processing Files\Payroll Process Files to Retain\Training Materials\FLSA OT Training\Look Back &amp; Reclass FLSA OT\"/>
    </mc:Choice>
  </mc:AlternateContent>
  <xr:revisionPtr revIDLastSave="0" documentId="13_ncr:1_{9F7D3D4D-F76E-471B-A963-B8A9B11015CF}" xr6:coauthVersionLast="47" xr6:coauthVersionMax="47" xr10:uidLastSave="{00000000-0000-0000-0000-000000000000}"/>
  <bookViews>
    <workbookView xWindow="-33017" yWindow="-103" windowWidth="33120" windowHeight="18000" activeTab="1" xr2:uid="{E69A40D8-9645-4159-A630-B62576404E50}"/>
  </bookViews>
  <sheets>
    <sheet name="Instructions" sheetId="3" r:id="rId1"/>
    <sheet name="Reversal Calc&gt;40" sheetId="1" r:id="rId2"/>
    <sheet name="Reversal Calc&gt;80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C14" i="2"/>
  <c r="C13" i="2"/>
  <c r="C6" i="1"/>
  <c r="C16" i="2" l="1"/>
  <c r="C22" i="2"/>
  <c r="C23" i="2" s="1"/>
  <c r="C13" i="1"/>
  <c r="C14" i="1"/>
  <c r="C15" i="1"/>
  <c r="C20" i="2" l="1"/>
  <c r="C22" i="1"/>
  <c r="C20" i="1" s="1"/>
  <c r="C21" i="1" s="1"/>
  <c r="C16" i="1"/>
  <c r="C21" i="2" l="1"/>
  <c r="C19" i="2"/>
  <c r="C23" i="1"/>
  <c r="C19" i="1"/>
</calcChain>
</file>

<file path=xl/sharedStrings.xml><?xml version="1.0" encoding="utf-8"?>
<sst xmlns="http://schemas.openxmlformats.org/spreadsheetml/2006/main" count="86" uniqueCount="62">
  <si>
    <t>Reversal Calc</t>
  </si>
  <si>
    <t>To Re-Report with Corrected FLSA OT Units and FLSA OT Comp Time</t>
  </si>
  <si>
    <t>Earn Codes</t>
  </si>
  <si>
    <t xml:space="preserve">Input Hours </t>
  </si>
  <si>
    <t>Reported 001</t>
  </si>
  <si>
    <t>Reported 200</t>
  </si>
  <si>
    <t>300-500</t>
  </si>
  <si>
    <t>Reported Unproductive</t>
  </si>
  <si>
    <t>Reported Comp Earned</t>
  </si>
  <si>
    <t>Reported Comp Taken</t>
  </si>
  <si>
    <t>Verify Totals</t>
  </si>
  <si>
    <t xml:space="preserve">Total Reported </t>
  </si>
  <si>
    <t xml:space="preserve">Total Worked Hours </t>
  </si>
  <si>
    <t>Total Unproductive Time</t>
  </si>
  <si>
    <t>FLSA OT Adjustment</t>
  </si>
  <si>
    <t>001 (hours)</t>
  </si>
  <si>
    <t>250 (units)</t>
  </si>
  <si>
    <t>200 (hours)</t>
  </si>
  <si>
    <t>450 (hours)</t>
  </si>
  <si>
    <t>260 (hours)</t>
  </si>
  <si>
    <t>* please note: 460 Reported Comp Time Taken is productive working hours from a previous period and is therefore considered unproductive time in current week for FLSA OT Purposes</t>
  </si>
  <si>
    <r>
      <t xml:space="preserve">Use if correcting for </t>
    </r>
    <r>
      <rPr>
        <b/>
        <sz val="12"/>
        <color rgb="FF000000"/>
        <rFont val="Arial"/>
        <family val="2"/>
      </rPr>
      <t>FLSA OT over 40 Hours per Week</t>
    </r>
  </si>
  <si>
    <r>
      <t xml:space="preserve">Use if correcting for </t>
    </r>
    <r>
      <rPr>
        <b/>
        <sz val="12"/>
        <color rgb="FF000000"/>
        <rFont val="Arial"/>
        <family val="2"/>
      </rPr>
      <t>FLSA OT over 80 Hours per Pay Period</t>
    </r>
  </si>
  <si>
    <t>Total Comp Premium</t>
  </si>
  <si>
    <t>All Hours</t>
  </si>
  <si>
    <t>FLSA OT Reversal Calculator – Instructions</t>
  </si>
  <si>
    <t>(Worksheet: Calculator)</t>
  </si>
  <si>
    <t>Purpose</t>
  </si>
  <si>
    <t>This calculator is used to reverse contractual overtime and re-report it as FLSA overtime or FLSA compensatory time. It is a net adjustment tool that shows how hours move from how they were originally reported to how they should be reported under FLSA rules.</t>
  </si>
  <si>
    <t>The calculator also backs out any grossed-up comp earned hours so you can clearly identify the actual straight-time hours worked.</t>
  </si>
  <si>
    <t>How to Use the Calculator</t>
  </si>
  <si>
    <t>Step 1 – Input Hours</t>
  </si>
  <si>
    <t>At the top of the Calculator worksheet, enter the weekly totals for the employee. Only enter values in the designated input cells. Do not overwrite calculated fields.</t>
  </si>
  <si>
    <t>Enter, as applicable:</t>
  </si>
  <si>
    <t>Total hours worked for the week</t>
  </si>
  <si>
    <t>Contractual overtime hours originally reported</t>
  </si>
  <si>
    <t>Comp time hours originally reported</t>
  </si>
  <si>
    <t>Unproductive time reported (sick, vacation, closure)</t>
  </si>
  <si>
    <t>Each row represents one workweek. Complete one week at a time.</t>
  </si>
  <si>
    <t>Step 2 – Verify Totals</t>
  </si>
  <si>
    <t>After entering weekly totals, review the calculated results.</t>
  </si>
  <si>
    <t>The calculator will automatically:</t>
  </si>
  <si>
    <t>Determine FLSA overtime eligibility based on hours over 40</t>
  </si>
  <si>
    <t>Split straight-time and premium portions correctly</t>
  </si>
  <si>
    <t>Convert contractual OT to FLSA OT units where applicable</t>
  </si>
  <si>
    <t>Calculate FLSA comp earned hours and associated premium</t>
  </si>
  <si>
    <t>Back out grossed-up comp earned hours to show actual straight-time hours worked</t>
  </si>
  <si>
    <t>Review totals for reasonableness before proceeding.</t>
  </si>
  <si>
    <t>Step 3 – Use Adjustments</t>
  </si>
  <si>
    <t>Use the calculated results to process payroll corrections:</t>
  </si>
  <si>
    <t>Reverse contractual OT hours originally reported</t>
  </si>
  <si>
    <t>Re-report hours as FLSA OT units (earn code 250), where applicable</t>
  </si>
  <si>
    <t>For comp time elections:</t>
  </si>
  <si>
    <t>Straight-time portion to Comp Time Earned (450)</t>
  </si>
  <si>
    <t>FLSA premium portion to FLSA Comp Earned (260)</t>
  </si>
  <si>
    <t>The calculator reflects net hour adjustments only. It does not update payroll records directly.</t>
  </si>
  <si>
    <t>Important Notes</t>
  </si>
  <si>
    <t>The Calculator worksheet is protected to preserve formulas.</t>
  </si>
  <si>
    <t>Only enter data in designated input cells.</t>
  </si>
  <si>
    <t>Designed to handle mixed OT and comp time scenarios within the same week.</t>
  </si>
  <si>
    <t>Always verify totals before submitting payroll adjustments.</t>
  </si>
  <si>
    <t>Reversal Calc&gt;80 is only for specific POA Employees who report FLSA OT as over 80 hours in a Pay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</si>
</sst>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4" x14ac:knownFonts="1">
    <font>
      <sz val="10"/>
      <color rgb="FF00000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center" wrapText="1" indent="1"/>
    </xf>
    <xf numFmtId="2" fontId="3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>
      <alignment horizontal="center" vertical="top"/>
    </xf>
    <xf numFmtId="164" fontId="2" fillId="0" borderId="1" xfId="0" applyNumberFormat="1" applyFont="1" applyBorder="1" applyAlignment="1">
      <alignment horizontal="left" vertical="top" indent="1" shrinkToFit="1"/>
    </xf>
    <xf numFmtId="2" fontId="3" fillId="0" borderId="1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left" vertical="top" indent="1" shrinkToFit="1"/>
    </xf>
    <xf numFmtId="2" fontId="3" fillId="0" borderId="0" xfId="0" applyNumberFormat="1" applyFont="1" applyAlignment="1">
      <alignment horizontal="center" vertical="top" wrapText="1"/>
    </xf>
    <xf numFmtId="14" fontId="0" fillId="0" borderId="0" xfId="0" applyNumberFormat="1"/>
    <xf numFmtId="2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1" fillId="0" borderId="0" xfId="0" applyFont="1"/>
    <xf numFmtId="0" fontId="2" fillId="0" borderId="0" xfId="0" applyFont="1" applyAlignment="1">
      <alignment horizontal="left" vertical="top" indent="1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F946C-EE95-44CF-BC20-515C02E049BB}">
  <dimension ref="A1:A42"/>
  <sheetViews>
    <sheetView topLeftCell="A3" workbookViewId="0">
      <selection activeCell="A42" sqref="A42"/>
    </sheetView>
  </sheetViews>
  <sheetFormatPr defaultRowHeight="15" x14ac:dyDescent="0.35"/>
  <cols>
    <col min="1" max="1" width="255.54296875" style="14" customWidth="1"/>
  </cols>
  <sheetData>
    <row r="1" spans="1:1" ht="15.45" x14ac:dyDescent="0.35">
      <c r="A1" s="13" t="s">
        <v>25</v>
      </c>
    </row>
    <row r="2" spans="1:1" x14ac:dyDescent="0.35">
      <c r="A2" s="14" t="s">
        <v>26</v>
      </c>
    </row>
    <row r="4" spans="1:1" ht="15.45" x14ac:dyDescent="0.4">
      <c r="A4" s="17" t="s">
        <v>27</v>
      </c>
    </row>
    <row r="5" spans="1:1" x14ac:dyDescent="0.35">
      <c r="A5" s="14" t="s">
        <v>28</v>
      </c>
    </row>
    <row r="6" spans="1:1" x14ac:dyDescent="0.35">
      <c r="A6" s="14" t="s">
        <v>29</v>
      </c>
    </row>
    <row r="8" spans="1:1" ht="15.45" x14ac:dyDescent="0.35">
      <c r="A8" s="13" t="s">
        <v>30</v>
      </c>
    </row>
    <row r="9" spans="1:1" ht="15.45" x14ac:dyDescent="0.4">
      <c r="A9" s="17" t="s">
        <v>31</v>
      </c>
    </row>
    <row r="10" spans="1:1" x14ac:dyDescent="0.35">
      <c r="A10" s="14" t="s">
        <v>32</v>
      </c>
    </row>
    <row r="11" spans="1:1" x14ac:dyDescent="0.35">
      <c r="A11" s="14" t="s">
        <v>33</v>
      </c>
    </row>
    <row r="12" spans="1:1" x14ac:dyDescent="0.35">
      <c r="A12" s="15" t="s">
        <v>34</v>
      </c>
    </row>
    <row r="13" spans="1:1" x14ac:dyDescent="0.35">
      <c r="A13" s="15" t="s">
        <v>35</v>
      </c>
    </row>
    <row r="14" spans="1:1" x14ac:dyDescent="0.35">
      <c r="A14" s="15" t="s">
        <v>36</v>
      </c>
    </row>
    <row r="15" spans="1:1" x14ac:dyDescent="0.35">
      <c r="A15" s="15" t="s">
        <v>37</v>
      </c>
    </row>
    <row r="16" spans="1:1" x14ac:dyDescent="0.35">
      <c r="A16" s="14" t="s">
        <v>38</v>
      </c>
    </row>
    <row r="18" spans="1:1" ht="15.45" x14ac:dyDescent="0.4">
      <c r="A18" s="17" t="s">
        <v>39</v>
      </c>
    </row>
    <row r="19" spans="1:1" x14ac:dyDescent="0.35">
      <c r="A19" s="14" t="s">
        <v>40</v>
      </c>
    </row>
    <row r="20" spans="1:1" x14ac:dyDescent="0.35">
      <c r="A20" s="14" t="s">
        <v>41</v>
      </c>
    </row>
    <row r="21" spans="1:1" x14ac:dyDescent="0.35">
      <c r="A21" s="15" t="s">
        <v>42</v>
      </c>
    </row>
    <row r="22" spans="1:1" x14ac:dyDescent="0.35">
      <c r="A22" s="15" t="s">
        <v>43</v>
      </c>
    </row>
    <row r="23" spans="1:1" x14ac:dyDescent="0.35">
      <c r="A23" s="15" t="s">
        <v>44</v>
      </c>
    </row>
    <row r="24" spans="1:1" x14ac:dyDescent="0.35">
      <c r="A24" s="15" t="s">
        <v>45</v>
      </c>
    </row>
    <row r="25" spans="1:1" x14ac:dyDescent="0.35">
      <c r="A25" s="15" t="s">
        <v>46</v>
      </c>
    </row>
    <row r="26" spans="1:1" x14ac:dyDescent="0.35">
      <c r="A26" s="14" t="s">
        <v>47</v>
      </c>
    </row>
    <row r="28" spans="1:1" ht="15.45" x14ac:dyDescent="0.4">
      <c r="A28" s="17" t="s">
        <v>48</v>
      </c>
    </row>
    <row r="29" spans="1:1" x14ac:dyDescent="0.35">
      <c r="A29" s="14" t="s">
        <v>49</v>
      </c>
    </row>
    <row r="30" spans="1:1" x14ac:dyDescent="0.35">
      <c r="A30" s="15" t="s">
        <v>50</v>
      </c>
    </row>
    <row r="31" spans="1:1" x14ac:dyDescent="0.35">
      <c r="A31" s="15" t="s">
        <v>51</v>
      </c>
    </row>
    <row r="32" spans="1:1" x14ac:dyDescent="0.35">
      <c r="A32" s="15" t="s">
        <v>52</v>
      </c>
    </row>
    <row r="33" spans="1:1" x14ac:dyDescent="0.35">
      <c r="A33" s="16" t="s">
        <v>53</v>
      </c>
    </row>
    <row r="34" spans="1:1" x14ac:dyDescent="0.35">
      <c r="A34" s="16" t="s">
        <v>54</v>
      </c>
    </row>
    <row r="35" spans="1:1" x14ac:dyDescent="0.35">
      <c r="A35" s="14" t="s">
        <v>55</v>
      </c>
    </row>
    <row r="37" spans="1:1" ht="15.45" x14ac:dyDescent="0.4">
      <c r="A37" s="17" t="s">
        <v>56</v>
      </c>
    </row>
    <row r="38" spans="1:1" x14ac:dyDescent="0.35">
      <c r="A38" s="15" t="s">
        <v>57</v>
      </c>
    </row>
    <row r="39" spans="1:1" x14ac:dyDescent="0.35">
      <c r="A39" s="15" t="s">
        <v>58</v>
      </c>
    </row>
    <row r="40" spans="1:1" x14ac:dyDescent="0.35">
      <c r="A40" s="15" t="s">
        <v>59</v>
      </c>
    </row>
    <row r="41" spans="1:1" x14ac:dyDescent="0.35">
      <c r="A41" s="15" t="s">
        <v>60</v>
      </c>
    </row>
    <row r="42" spans="1:1" x14ac:dyDescent="0.35">
      <c r="A42" s="15" t="s">
        <v>61</v>
      </c>
    </row>
  </sheetData>
  <sheetProtection algorithmName="SHA-512" hashValue="p7ArI1+W2Wl59LjMbC1Etp5j+qMn6Grx7WZ2zoNTX3l2M3AYxhmTEoHZU/VG1l56UOMn1T3McY8UK+uOkpMyfg==" saltValue="vpbwNYNIBGP9dyzBVU7LS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A47E7-5298-4E85-BDFF-E07CFE2F9C0B}">
  <dimension ref="A1:D27"/>
  <sheetViews>
    <sheetView tabSelected="1" workbookViewId="0">
      <selection activeCell="H11" sqref="H11"/>
    </sheetView>
  </sheetViews>
  <sheetFormatPr defaultRowHeight="12.9" x14ac:dyDescent="0.35"/>
  <cols>
    <col min="1" max="1" width="18.08984375" bestFit="1" customWidth="1"/>
    <col min="2" max="2" width="46.453125" bestFit="1" customWidth="1"/>
    <col min="3" max="3" width="22.08984375" customWidth="1"/>
  </cols>
  <sheetData>
    <row r="1" spans="1:4" ht="15.45" x14ac:dyDescent="0.35">
      <c r="A1" s="1" t="s">
        <v>0</v>
      </c>
      <c r="B1" s="2"/>
      <c r="C1" s="3"/>
      <c r="D1" s="2"/>
    </row>
    <row r="2" spans="1:4" ht="15" x14ac:dyDescent="0.35">
      <c r="A2" s="18" t="s">
        <v>1</v>
      </c>
      <c r="B2" s="18"/>
      <c r="C2" s="18"/>
      <c r="D2" s="2"/>
    </row>
    <row r="3" spans="1:4" ht="15.45" x14ac:dyDescent="0.35">
      <c r="A3" s="2"/>
      <c r="B3" s="2" t="s">
        <v>21</v>
      </c>
      <c r="C3" s="3"/>
      <c r="D3" s="2"/>
    </row>
    <row r="4" spans="1:4" ht="15" x14ac:dyDescent="0.35">
      <c r="A4" s="2"/>
      <c r="B4" s="2"/>
      <c r="C4" s="3"/>
      <c r="D4" s="2"/>
    </row>
    <row r="5" spans="1:4" ht="15.45" x14ac:dyDescent="0.35">
      <c r="A5" s="1" t="s">
        <v>2</v>
      </c>
      <c r="B5" s="1" t="s">
        <v>3</v>
      </c>
      <c r="C5" s="3"/>
      <c r="D5" s="2"/>
    </row>
    <row r="6" spans="1:4" ht="15" x14ac:dyDescent="0.35">
      <c r="A6" s="2">
        <v>1</v>
      </c>
      <c r="B6" s="4" t="s">
        <v>4</v>
      </c>
      <c r="C6" s="5">
        <f>16+24</f>
        <v>40</v>
      </c>
      <c r="D6" s="2"/>
    </row>
    <row r="7" spans="1:4" ht="15" x14ac:dyDescent="0.35">
      <c r="A7" s="2">
        <v>200</v>
      </c>
      <c r="B7" s="4" t="s">
        <v>5</v>
      </c>
      <c r="C7" s="5">
        <v>0</v>
      </c>
      <c r="D7" s="2"/>
    </row>
    <row r="8" spans="1:4" ht="15" x14ac:dyDescent="0.35">
      <c r="A8" s="2" t="s">
        <v>6</v>
      </c>
      <c r="B8" s="4" t="s">
        <v>7</v>
      </c>
      <c r="C8" s="5">
        <v>0</v>
      </c>
      <c r="D8" s="2"/>
    </row>
    <row r="9" spans="1:4" ht="15" x14ac:dyDescent="0.35">
      <c r="A9" s="2">
        <v>450</v>
      </c>
      <c r="B9" s="4" t="s">
        <v>8</v>
      </c>
      <c r="C9" s="5">
        <v>24.75</v>
      </c>
      <c r="D9" s="2"/>
    </row>
    <row r="10" spans="1:4" ht="15" x14ac:dyDescent="0.35">
      <c r="A10" s="2">
        <v>460</v>
      </c>
      <c r="B10" s="4" t="s">
        <v>9</v>
      </c>
      <c r="C10" s="5">
        <v>0</v>
      </c>
      <c r="D10" s="2"/>
    </row>
    <row r="11" spans="1:4" ht="15" x14ac:dyDescent="0.35">
      <c r="A11" s="2"/>
      <c r="B11" s="4"/>
      <c r="C11" s="5"/>
      <c r="D11" s="2"/>
    </row>
    <row r="12" spans="1:4" ht="15.45" x14ac:dyDescent="0.35">
      <c r="A12" s="2"/>
      <c r="B12" s="1" t="s">
        <v>10</v>
      </c>
      <c r="C12" s="5"/>
      <c r="D12" s="2"/>
    </row>
    <row r="13" spans="1:4" ht="15" x14ac:dyDescent="0.35">
      <c r="A13" s="2" t="s">
        <v>24</v>
      </c>
      <c r="B13" s="4" t="s">
        <v>11</v>
      </c>
      <c r="C13" s="12">
        <f>SUM(C6:C10)</f>
        <v>64.75</v>
      </c>
      <c r="D13" s="2"/>
    </row>
    <row r="14" spans="1:4" ht="15" x14ac:dyDescent="0.35">
      <c r="A14" s="2">
        <v>1</v>
      </c>
      <c r="B14" s="4" t="s">
        <v>12</v>
      </c>
      <c r="C14" s="12">
        <f>C6+C7+C9/1.5</f>
        <v>56.5</v>
      </c>
      <c r="D14" s="2"/>
    </row>
    <row r="15" spans="1:4" ht="15" x14ac:dyDescent="0.35">
      <c r="A15" s="2">
        <v>450</v>
      </c>
      <c r="B15" s="4" t="s">
        <v>23</v>
      </c>
      <c r="C15" s="12">
        <f>C9-C9/1.5</f>
        <v>8.25</v>
      </c>
      <c r="D15" s="2"/>
    </row>
    <row r="16" spans="1:4" ht="15" x14ac:dyDescent="0.35">
      <c r="A16" s="2" t="s">
        <v>6</v>
      </c>
      <c r="B16" s="4" t="s">
        <v>13</v>
      </c>
      <c r="C16" s="12">
        <f>IF(C13-C14&gt;C15,C13-C14-C15,C13-C14)</f>
        <v>8.25</v>
      </c>
      <c r="D16" s="2"/>
    </row>
    <row r="17" spans="1:4" ht="15" x14ac:dyDescent="0.35">
      <c r="A17" s="2"/>
      <c r="B17" s="2"/>
      <c r="C17" s="6"/>
      <c r="D17" s="2"/>
    </row>
    <row r="18" spans="1:4" ht="15.9" thickBot="1" x14ac:dyDescent="0.4">
      <c r="A18" s="2"/>
      <c r="B18" s="1" t="s">
        <v>14</v>
      </c>
      <c r="C18" s="6"/>
      <c r="D18" s="2"/>
    </row>
    <row r="19" spans="1:4" ht="15.45" thickBot="1" x14ac:dyDescent="0.4">
      <c r="A19" s="2"/>
      <c r="B19" s="7" t="s">
        <v>15</v>
      </c>
      <c r="C19" s="8">
        <f>C20</f>
        <v>0</v>
      </c>
      <c r="D19" s="2"/>
    </row>
    <row r="20" spans="1:4" ht="15.45" thickBot="1" x14ac:dyDescent="0.4">
      <c r="A20" s="2"/>
      <c r="B20" s="7" t="s">
        <v>16</v>
      </c>
      <c r="C20" s="8">
        <f>IF(IF(C14&gt;40,C14-40,0)&gt;0,C14-40-C9,0)-C22</f>
        <v>0</v>
      </c>
      <c r="D20" s="2"/>
    </row>
    <row r="21" spans="1:4" ht="15.45" thickBot="1" x14ac:dyDescent="0.4">
      <c r="A21" s="2"/>
      <c r="B21" s="7" t="s">
        <v>17</v>
      </c>
      <c r="C21" s="8">
        <f>-C20</f>
        <v>0</v>
      </c>
      <c r="D21" s="2"/>
    </row>
    <row r="22" spans="1:4" ht="15.45" thickBot="1" x14ac:dyDescent="0.4">
      <c r="A22" s="2"/>
      <c r="B22" s="7" t="s">
        <v>18</v>
      </c>
      <c r="C22" s="8">
        <f>IF(C14&gt;40,(C9/1.5)-C9,0)</f>
        <v>-8.25</v>
      </c>
      <c r="D22" s="2"/>
    </row>
    <row r="23" spans="1:4" ht="15.45" thickBot="1" x14ac:dyDescent="0.4">
      <c r="A23" s="2"/>
      <c r="B23" s="7" t="s">
        <v>19</v>
      </c>
      <c r="C23" s="8">
        <f>-C22</f>
        <v>8.25</v>
      </c>
      <c r="D23" s="2"/>
    </row>
    <row r="24" spans="1:4" ht="15" x14ac:dyDescent="0.35">
      <c r="A24" s="2"/>
      <c r="B24" s="9"/>
      <c r="C24" s="10"/>
      <c r="D24" s="2"/>
    </row>
    <row r="25" spans="1:4" ht="15" x14ac:dyDescent="0.35">
      <c r="A25" s="2"/>
      <c r="B25" s="9"/>
      <c r="C25" s="10"/>
      <c r="D25" s="2"/>
    </row>
    <row r="26" spans="1:4" ht="15" x14ac:dyDescent="0.35">
      <c r="A26" s="2"/>
      <c r="B26" s="9"/>
      <c r="C26" s="10"/>
      <c r="D26" s="2"/>
    </row>
    <row r="27" spans="1:4" ht="15" x14ac:dyDescent="0.35">
      <c r="A27" s="2" t="s">
        <v>20</v>
      </c>
      <c r="B27" s="4"/>
      <c r="C27" s="10"/>
      <c r="D27" s="2"/>
    </row>
  </sheetData>
  <sheetProtection algorithmName="SHA-512" hashValue="wC+wMGGQGc5nNAcI4Auh8MdYB/wQGy5kuM5DfK6RBQZNpjUVcfy+OmMz0xHskUrXW9MhZtkALaENGINxgVeBDw==" saltValue="eqLHc7ItK7h7kthJYD5/AQ==" spinCount="100000" sheet="1" formatCells="0" formatColumns="0" formatRows="0" insertColumns="0" insertRows="0" insertHyperlinks="0" deleteColumns="0" deleteRows="0" sort="0" autoFilter="0" pivotTables="0"/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33CC4-11A5-4030-B1DE-FE388DE613E4}">
  <dimension ref="A1:D41"/>
  <sheetViews>
    <sheetView workbookViewId="0">
      <selection activeCell="D20" sqref="D20"/>
    </sheetView>
  </sheetViews>
  <sheetFormatPr defaultColWidth="51.1796875" defaultRowHeight="12.9" x14ac:dyDescent="0.35"/>
  <cols>
    <col min="1" max="1" width="17" customWidth="1"/>
    <col min="2" max="2" width="46.453125" bestFit="1" customWidth="1"/>
    <col min="3" max="3" width="15.08984375" customWidth="1"/>
  </cols>
  <sheetData>
    <row r="1" spans="1:4" ht="15.45" x14ac:dyDescent="0.35">
      <c r="A1" s="1" t="s">
        <v>0</v>
      </c>
      <c r="B1" s="2"/>
      <c r="C1" s="3"/>
      <c r="D1" s="2"/>
    </row>
    <row r="2" spans="1:4" ht="15" x14ac:dyDescent="0.35">
      <c r="A2" s="19" t="s">
        <v>1</v>
      </c>
      <c r="B2" s="19"/>
      <c r="C2" s="19"/>
      <c r="D2" s="19"/>
    </row>
    <row r="3" spans="1:4" ht="15.45" x14ac:dyDescent="0.35">
      <c r="A3" s="2"/>
      <c r="B3" s="2" t="s">
        <v>22</v>
      </c>
      <c r="C3" s="3"/>
      <c r="D3" s="2"/>
    </row>
    <row r="4" spans="1:4" ht="15" x14ac:dyDescent="0.35">
      <c r="A4" s="2"/>
      <c r="B4" s="2"/>
      <c r="C4" s="3"/>
      <c r="D4" s="2"/>
    </row>
    <row r="5" spans="1:4" ht="15.45" x14ac:dyDescent="0.35">
      <c r="A5" s="1" t="s">
        <v>2</v>
      </c>
      <c r="B5" s="1" t="s">
        <v>3</v>
      </c>
      <c r="C5" s="3"/>
      <c r="D5" s="2"/>
    </row>
    <row r="6" spans="1:4" ht="15" x14ac:dyDescent="0.35">
      <c r="A6" s="2">
        <v>1</v>
      </c>
      <c r="B6" s="4" t="s">
        <v>4</v>
      </c>
      <c r="C6" s="5">
        <v>80</v>
      </c>
      <c r="D6" s="2"/>
    </row>
    <row r="7" spans="1:4" ht="15" x14ac:dyDescent="0.35">
      <c r="A7" s="2">
        <v>200</v>
      </c>
      <c r="B7" s="4" t="s">
        <v>5</v>
      </c>
      <c r="C7" s="5">
        <v>15</v>
      </c>
      <c r="D7" s="2"/>
    </row>
    <row r="8" spans="1:4" ht="15" x14ac:dyDescent="0.35">
      <c r="A8" s="2" t="s">
        <v>6</v>
      </c>
      <c r="B8" s="4" t="s">
        <v>7</v>
      </c>
      <c r="C8" s="5">
        <v>0</v>
      </c>
      <c r="D8" s="2"/>
    </row>
    <row r="9" spans="1:4" ht="15" x14ac:dyDescent="0.35">
      <c r="A9" s="2">
        <v>450</v>
      </c>
      <c r="B9" s="4" t="s">
        <v>8</v>
      </c>
      <c r="C9" s="5">
        <v>5</v>
      </c>
      <c r="D9" s="2"/>
    </row>
    <row r="10" spans="1:4" ht="15" x14ac:dyDescent="0.35">
      <c r="A10" s="2">
        <v>460</v>
      </c>
      <c r="B10" s="4" t="s">
        <v>9</v>
      </c>
      <c r="C10" s="5">
        <v>0</v>
      </c>
      <c r="D10" s="2"/>
    </row>
    <row r="11" spans="1:4" ht="15" x14ac:dyDescent="0.35">
      <c r="A11" s="2"/>
      <c r="B11" s="4"/>
      <c r="C11" s="5"/>
      <c r="D11" s="2"/>
    </row>
    <row r="12" spans="1:4" ht="15.45" x14ac:dyDescent="0.35">
      <c r="A12" s="2"/>
      <c r="B12" s="1" t="s">
        <v>10</v>
      </c>
      <c r="C12" s="5"/>
      <c r="D12" s="2"/>
    </row>
    <row r="13" spans="1:4" ht="15" x14ac:dyDescent="0.35">
      <c r="A13" s="2"/>
      <c r="B13" s="4" t="s">
        <v>11</v>
      </c>
      <c r="C13" s="12">
        <f>SUM(C6:C10)</f>
        <v>100</v>
      </c>
      <c r="D13" s="2"/>
    </row>
    <row r="14" spans="1:4" ht="15" x14ac:dyDescent="0.35">
      <c r="A14" s="2">
        <v>1</v>
      </c>
      <c r="B14" s="4" t="s">
        <v>12</v>
      </c>
      <c r="C14" s="12">
        <f>C6+C7+C9/1.5</f>
        <v>98.333333333333329</v>
      </c>
      <c r="D14" s="3"/>
    </row>
    <row r="15" spans="1:4" ht="15" x14ac:dyDescent="0.35">
      <c r="A15" s="2"/>
      <c r="B15" s="4" t="s">
        <v>23</v>
      </c>
      <c r="C15" s="12">
        <f>C9-C9/1.5</f>
        <v>1.6666666666666665</v>
      </c>
      <c r="D15" s="2"/>
    </row>
    <row r="16" spans="1:4" ht="15" x14ac:dyDescent="0.35">
      <c r="A16" s="2" t="s">
        <v>6</v>
      </c>
      <c r="B16" s="4" t="s">
        <v>13</v>
      </c>
      <c r="C16" s="12">
        <f>IF(C13-C14&gt;C15,C13-C14-C15,C13-C14)</f>
        <v>1.6666666666666714</v>
      </c>
      <c r="D16" s="2"/>
    </row>
    <row r="17" spans="1:4" ht="15" x14ac:dyDescent="0.35">
      <c r="A17" s="2"/>
      <c r="B17" s="2"/>
      <c r="C17" s="6"/>
      <c r="D17" s="2"/>
    </row>
    <row r="18" spans="1:4" ht="15.9" thickBot="1" x14ac:dyDescent="0.4">
      <c r="A18" s="2"/>
      <c r="B18" s="1" t="s">
        <v>14</v>
      </c>
      <c r="C18" s="6"/>
      <c r="D18" s="2"/>
    </row>
    <row r="19" spans="1:4" ht="15.45" thickBot="1" x14ac:dyDescent="0.4">
      <c r="A19" s="2"/>
      <c r="B19" s="7" t="s">
        <v>15</v>
      </c>
      <c r="C19" s="8">
        <f>C20</f>
        <v>14.999999999999995</v>
      </c>
      <c r="D19" s="2"/>
    </row>
    <row r="20" spans="1:4" ht="15.45" thickBot="1" x14ac:dyDescent="0.4">
      <c r="A20" s="2"/>
      <c r="B20" s="7" t="s">
        <v>16</v>
      </c>
      <c r="C20" s="8">
        <f>IF(IF(C14&gt;80,C14-80,0)&gt;0,C14-80-C9,0)-C22</f>
        <v>14.999999999999995</v>
      </c>
      <c r="D20" s="2"/>
    </row>
    <row r="21" spans="1:4" ht="15.45" thickBot="1" x14ac:dyDescent="0.4">
      <c r="A21" s="2"/>
      <c r="B21" s="7" t="s">
        <v>17</v>
      </c>
      <c r="C21" s="8">
        <f>-C20</f>
        <v>-14.999999999999995</v>
      </c>
      <c r="D21" s="2"/>
    </row>
    <row r="22" spans="1:4" ht="15.45" thickBot="1" x14ac:dyDescent="0.4">
      <c r="A22" s="2"/>
      <c r="B22" s="7" t="s">
        <v>18</v>
      </c>
      <c r="C22" s="8">
        <f>IF(C14&gt;40,(C9/1.5)-C9,0)</f>
        <v>-1.6666666666666665</v>
      </c>
      <c r="D22" s="2"/>
    </row>
    <row r="23" spans="1:4" ht="15.45" thickBot="1" x14ac:dyDescent="0.4">
      <c r="A23" s="2"/>
      <c r="B23" s="7" t="s">
        <v>19</v>
      </c>
      <c r="C23" s="8">
        <f>-C22</f>
        <v>1.6666666666666665</v>
      </c>
      <c r="D23" s="2"/>
    </row>
    <row r="24" spans="1:4" ht="15" x14ac:dyDescent="0.35">
      <c r="A24" s="2"/>
      <c r="B24" s="9"/>
      <c r="C24" s="10"/>
      <c r="D24" s="2"/>
    </row>
    <row r="25" spans="1:4" ht="15" x14ac:dyDescent="0.35">
      <c r="A25" s="2"/>
      <c r="B25" s="9"/>
      <c r="C25" s="10"/>
      <c r="D25" s="2"/>
    </row>
    <row r="26" spans="1:4" ht="15" x14ac:dyDescent="0.35">
      <c r="A26" s="2"/>
      <c r="B26" s="9"/>
      <c r="C26" s="10"/>
      <c r="D26" s="2"/>
    </row>
    <row r="27" spans="1:4" ht="15" x14ac:dyDescent="0.35">
      <c r="A27" s="2" t="s">
        <v>20</v>
      </c>
      <c r="B27" s="4"/>
      <c r="C27" s="10"/>
      <c r="D27" s="2"/>
    </row>
    <row r="40" spans="2:2" x14ac:dyDescent="0.35">
      <c r="B40" s="11"/>
    </row>
    <row r="41" spans="2:2" x14ac:dyDescent="0.35">
      <c r="B41" s="11"/>
    </row>
  </sheetData>
  <sheetProtection algorithmName="SHA-512" hashValue="4HyM2S5mnPTVVmgS2Kwb97qYN/MFP3vj4/SwXKlGpDzdF0geB7gKIaSTAx5NUjVCuTUyE1LA5j7EdFe0vDZjRg==" saltValue="PSCHw6rogIifMsEMNXghtw==" spinCount="100000" sheet="1" formatCells="0" formatColumns="0" formatRows="0" insertColumns="0" insertRows="0" insertHyperlinks="0" deleteColumns="0" deleteRows="0" sort="0" autoFilter="0" pivotTables="0"/>
  <mergeCells count="1"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Reversal Calc&gt;40</vt:lpstr>
      <vt:lpstr>Reversal Calc&gt;80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cfoxpetr</dc:creator>
  <cp:lastModifiedBy>cfoxpetr</cp:lastModifiedBy>
  <dcterms:created xsi:type="dcterms:W3CDTF">2026-02-27T21:16:32Z</dcterms:created>
  <dcterms:modified xsi:type="dcterms:W3CDTF">2026-03-06T17:14:52Z</dcterms:modified>
</cp:coreProperties>
</file>